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230" windowWidth="13395" windowHeight="6540" tabRatio="941"/>
  </bookViews>
  <sheets>
    <sheet name="С.П._образование" sheetId="47" r:id="rId1"/>
  </sheets>
  <definedNames>
    <definedName name="___INDEX_SHEET___ASAP_Utilities">#REF!</definedName>
  </definedNames>
  <calcPr calcId="125725"/>
</workbook>
</file>

<file path=xl/calcChain.xml><?xml version="1.0" encoding="utf-8"?>
<calcChain xmlns="http://schemas.openxmlformats.org/spreadsheetml/2006/main">
  <c r="AC8" i="47"/>
  <c r="AC9"/>
  <c r="AC10"/>
  <c r="AK17"/>
  <c r="AT17"/>
  <c r="U16"/>
  <c r="BD21"/>
  <c r="BD20"/>
  <c r="BD14" s="1"/>
  <c r="BC14" s="1"/>
  <c r="BB14" s="1"/>
  <c r="BD19"/>
  <c r="BD18"/>
  <c r="BD17"/>
  <c r="BD16"/>
  <c r="BD15"/>
  <c r="AC18"/>
  <c r="AI15"/>
  <c r="AI14" s="1"/>
  <c r="AH15"/>
  <c r="AH14" s="1"/>
  <c r="AG15"/>
  <c r="AG14" s="1"/>
  <c r="AF15"/>
  <c r="AF14" s="1"/>
  <c r="AE15"/>
  <c r="AE14" s="1"/>
  <c r="AD15"/>
  <c r="X15"/>
  <c r="Y15"/>
  <c r="Y14" s="1"/>
  <c r="Z15"/>
  <c r="Z14" s="1"/>
  <c r="AA15"/>
  <c r="AB15"/>
  <c r="AC16"/>
  <c r="AC17"/>
  <c r="BJ23"/>
  <c r="BI23"/>
  <c r="BH23"/>
  <c r="BG23"/>
  <c r="BF23"/>
  <c r="BE23"/>
  <c r="BD23"/>
  <c r="BC23"/>
  <c r="BB23" s="1"/>
  <c r="BD25"/>
  <c r="BD24"/>
  <c r="BJ25"/>
  <c r="BI25"/>
  <c r="BH25"/>
  <c r="BE25"/>
  <c r="BJ24"/>
  <c r="BI24"/>
  <c r="BH24"/>
  <c r="BG24"/>
  <c r="BF24"/>
  <c r="BE24"/>
  <c r="AE23"/>
  <c r="AF23"/>
  <c r="AC23" s="1"/>
  <c r="AC22" s="1"/>
  <c r="AG23"/>
  <c r="AH23"/>
  <c r="AI23"/>
  <c r="AD23"/>
  <c r="AC24"/>
  <c r="AC25"/>
  <c r="BD9"/>
  <c r="BB9" s="1"/>
  <c r="BD10"/>
  <c r="BB10" s="1"/>
  <c r="BD11"/>
  <c r="BB11" s="1"/>
  <c r="BD12"/>
  <c r="BB12" s="1"/>
  <c r="BD13"/>
  <c r="BD8"/>
  <c r="BB15"/>
  <c r="BB16"/>
  <c r="BB17"/>
  <c r="BB18"/>
  <c r="BB19"/>
  <c r="BB20"/>
  <c r="BB21"/>
  <c r="BB22"/>
  <c r="BB24"/>
  <c r="BB25"/>
  <c r="BB8"/>
  <c r="BB13"/>
  <c r="BJ7"/>
  <c r="BI7"/>
  <c r="BH7"/>
  <c r="BG7"/>
  <c r="BF7"/>
  <c r="BE7"/>
  <c r="BC7"/>
  <c r="BJ22"/>
  <c r="BI22"/>
  <c r="BH22" s="1"/>
  <c r="BG22" s="1"/>
  <c r="BF22" s="1"/>
  <c r="BE22" s="1"/>
  <c r="BD22" s="1"/>
  <c r="BC22" s="1"/>
  <c r="BA22" s="1"/>
  <c r="AZ22" s="1"/>
  <c r="AY22" s="1"/>
  <c r="AX22" s="1"/>
  <c r="AW22" s="1"/>
  <c r="AV22" s="1"/>
  <c r="AU22" s="1"/>
  <c r="AT22" s="1"/>
  <c r="AS22" s="1"/>
  <c r="BJ14"/>
  <c r="BI14"/>
  <c r="BH14"/>
  <c r="BG14"/>
  <c r="BF14"/>
  <c r="BE14"/>
  <c r="S14"/>
  <c r="R14"/>
  <c r="Q14"/>
  <c r="P14"/>
  <c r="O14"/>
  <c r="N14"/>
  <c r="M14" s="1"/>
  <c r="AB14"/>
  <c r="AA14"/>
  <c r="X14"/>
  <c r="W14"/>
  <c r="H14"/>
  <c r="I14"/>
  <c r="F14" s="1"/>
  <c r="J14"/>
  <c r="K14"/>
  <c r="L14"/>
  <c r="E14"/>
  <c r="G14"/>
  <c r="AD22"/>
  <c r="AE22"/>
  <c r="AF22"/>
  <c r="AG22"/>
  <c r="AH22"/>
  <c r="AI22"/>
  <c r="W22"/>
  <c r="X22"/>
  <c r="Y22"/>
  <c r="Z22"/>
  <c r="AA22"/>
  <c r="AB22"/>
  <c r="AC20"/>
  <c r="AC21"/>
  <c r="AC19"/>
  <c r="BA25"/>
  <c r="AZ25"/>
  <c r="AY25"/>
  <c r="AX25"/>
  <c r="AW25"/>
  <c r="AV25"/>
  <c r="AT25"/>
  <c r="AL25"/>
  <c r="AU25" s="1"/>
  <c r="BA24"/>
  <c r="BA23" s="1"/>
  <c r="AZ24"/>
  <c r="AY24"/>
  <c r="AY23" s="1"/>
  <c r="AX24"/>
  <c r="AW24"/>
  <c r="AW23" s="1"/>
  <c r="AV24"/>
  <c r="AU24"/>
  <c r="AU23" s="1"/>
  <c r="AT24"/>
  <c r="AS24"/>
  <c r="AL24"/>
  <c r="AJ24"/>
  <c r="AZ23"/>
  <c r="AX23"/>
  <c r="AV23"/>
  <c r="AT23"/>
  <c r="AS23" s="1"/>
  <c r="AR23"/>
  <c r="AQ23"/>
  <c r="AP23"/>
  <c r="AO23"/>
  <c r="AN23"/>
  <c r="AN22" s="1"/>
  <c r="AM23"/>
  <c r="AL23"/>
  <c r="AK23"/>
  <c r="AJ23" s="1"/>
  <c r="AR22"/>
  <c r="AQ22"/>
  <c r="AP22"/>
  <c r="AO22"/>
  <c r="AM22"/>
  <c r="AL22"/>
  <c r="AK22"/>
  <c r="AU21"/>
  <c r="AS21"/>
  <c r="AJ21"/>
  <c r="AU20"/>
  <c r="AS20" s="1"/>
  <c r="AU19"/>
  <c r="AS19" s="1"/>
  <c r="AL19"/>
  <c r="AJ19" s="1"/>
  <c r="AU18"/>
  <c r="AS18" s="1"/>
  <c r="AL18"/>
  <c r="AJ18" s="1"/>
  <c r="AU17"/>
  <c r="AS17" s="1"/>
  <c r="AL17"/>
  <c r="AJ17" s="1"/>
  <c r="AU16"/>
  <c r="AS16" s="1"/>
  <c r="AL16"/>
  <c r="AJ16" s="1"/>
  <c r="AU15"/>
  <c r="AS15" s="1"/>
  <c r="AQ15"/>
  <c r="AP15"/>
  <c r="AO15"/>
  <c r="AO14" s="1"/>
  <c r="AN15"/>
  <c r="AM15"/>
  <c r="AK15"/>
  <c r="AK14" s="1"/>
  <c r="BA14"/>
  <c r="AZ14"/>
  <c r="AY14"/>
  <c r="AX14"/>
  <c r="AW14"/>
  <c r="AV14"/>
  <c r="AU14"/>
  <c r="AS14" s="1"/>
  <c r="AT14"/>
  <c r="AR14"/>
  <c r="AQ14"/>
  <c r="AP14"/>
  <c r="AN14"/>
  <c r="AM14"/>
  <c r="AU13"/>
  <c r="AS13" s="1"/>
  <c r="AL13"/>
  <c r="AJ13" s="1"/>
  <c r="AC13" s="1"/>
  <c r="AU12"/>
  <c r="AS12" s="1"/>
  <c r="AL12"/>
  <c r="AJ12" s="1"/>
  <c r="AC12" s="1"/>
  <c r="AU11"/>
  <c r="AS11" s="1"/>
  <c r="AL11"/>
  <c r="AJ11" s="1"/>
  <c r="AC11" s="1"/>
  <c r="AU10"/>
  <c r="AS10" s="1"/>
  <c r="AL10"/>
  <c r="AJ10" s="1"/>
  <c r="AU9"/>
  <c r="AS9" s="1"/>
  <c r="AL9"/>
  <c r="AJ9" s="1"/>
  <c r="AU8"/>
  <c r="AU7" s="1"/>
  <c r="AL8"/>
  <c r="AJ8" s="1"/>
  <c r="BA7"/>
  <c r="AZ7"/>
  <c r="AY7"/>
  <c r="AX7"/>
  <c r="AW7"/>
  <c r="AV7"/>
  <c r="AT7"/>
  <c r="AR7"/>
  <c r="AQ7"/>
  <c r="AP7"/>
  <c r="AO7"/>
  <c r="AN7"/>
  <c r="AM7"/>
  <c r="AK7"/>
  <c r="AD7"/>
  <c r="AF7"/>
  <c r="AH7"/>
  <c r="AI7"/>
  <c r="AL14" l="1"/>
  <c r="AC15"/>
  <c r="AD14"/>
  <c r="AC14" s="1"/>
  <c r="V14"/>
  <c r="AJ22"/>
  <c r="AS7"/>
  <c r="BD7"/>
  <c r="BB7" s="1"/>
  <c r="D14"/>
  <c r="AJ14"/>
  <c r="AE7"/>
  <c r="AC7" s="1"/>
  <c r="AS8"/>
  <c r="AL7"/>
  <c r="AJ7" s="1"/>
  <c r="AL15"/>
  <c r="AJ15" s="1"/>
  <c r="AJ25"/>
  <c r="AS25" s="1"/>
  <c r="V13" l="1"/>
  <c r="T13"/>
  <c r="V12"/>
  <c r="T12" s="1"/>
  <c r="V11"/>
  <c r="T11"/>
  <c r="V10"/>
  <c r="T10" s="1"/>
  <c r="V9"/>
  <c r="T9" s="1"/>
  <c r="V8"/>
  <c r="AB7"/>
  <c r="AA7"/>
  <c r="Z7"/>
  <c r="Y7"/>
  <c r="X7"/>
  <c r="W7"/>
  <c r="U7"/>
  <c r="M13"/>
  <c r="F13"/>
  <c r="D13" s="1"/>
  <c r="S12"/>
  <c r="R12"/>
  <c r="Q12"/>
  <c r="P12"/>
  <c r="O12"/>
  <c r="N12"/>
  <c r="F12"/>
  <c r="M12" s="1"/>
  <c r="S11"/>
  <c r="R11"/>
  <c r="Q11"/>
  <c r="P11"/>
  <c r="O11"/>
  <c r="N11"/>
  <c r="F11"/>
  <c r="M11" s="1"/>
  <c r="D11"/>
  <c r="R10"/>
  <c r="Q10"/>
  <c r="P10"/>
  <c r="O10"/>
  <c r="N10"/>
  <c r="F10"/>
  <c r="M10" s="1"/>
  <c r="R9"/>
  <c r="Q9"/>
  <c r="P9"/>
  <c r="O9"/>
  <c r="N9"/>
  <c r="F9"/>
  <c r="M9" s="1"/>
  <c r="S7"/>
  <c r="R8"/>
  <c r="R7" s="1"/>
  <c r="Q8"/>
  <c r="P8"/>
  <c r="O8"/>
  <c r="N8"/>
  <c r="N7" s="1"/>
  <c r="F8"/>
  <c r="M8" s="1"/>
  <c r="O7"/>
  <c r="L7"/>
  <c r="K7"/>
  <c r="J7"/>
  <c r="I7"/>
  <c r="H7"/>
  <c r="G7"/>
  <c r="E7"/>
  <c r="D9" l="1"/>
  <c r="F7"/>
  <c r="Q7"/>
  <c r="P7"/>
  <c r="V7"/>
  <c r="T7" s="1"/>
  <c r="T8"/>
  <c r="M7"/>
  <c r="D8"/>
  <c r="D10"/>
  <c r="D12"/>
  <c r="V25"/>
  <c r="T25" s="1"/>
  <c r="M25"/>
  <c r="F25"/>
  <c r="D25" s="1"/>
  <c r="V24"/>
  <c r="T24" s="1"/>
  <c r="M24"/>
  <c r="M23" s="1"/>
  <c r="M22" s="1"/>
  <c r="F24"/>
  <c r="D24" s="1"/>
  <c r="AB23"/>
  <c r="AA23"/>
  <c r="Z23"/>
  <c r="Y23"/>
  <c r="X23"/>
  <c r="W23"/>
  <c r="U23"/>
  <c r="S23"/>
  <c r="R23"/>
  <c r="R22" s="1"/>
  <c r="Q23"/>
  <c r="P23"/>
  <c r="O23"/>
  <c r="O22" s="1"/>
  <c r="N23"/>
  <c r="H23"/>
  <c r="H22" s="1"/>
  <c r="G23"/>
  <c r="G22" s="1"/>
  <c r="E23"/>
  <c r="U22"/>
  <c r="S22"/>
  <c r="Q22"/>
  <c r="L22"/>
  <c r="K22"/>
  <c r="J22"/>
  <c r="I22"/>
  <c r="V21"/>
  <c r="T21" s="1"/>
  <c r="V20"/>
  <c r="T20" s="1"/>
  <c r="V19"/>
  <c r="T19" s="1"/>
  <c r="V18"/>
  <c r="T18" s="1"/>
  <c r="V17"/>
  <c r="T17" s="1"/>
  <c r="V16"/>
  <c r="W15"/>
  <c r="V15" s="1"/>
  <c r="U15"/>
  <c r="U14" s="1"/>
  <c r="T14" s="1"/>
  <c r="M21"/>
  <c r="F21"/>
  <c r="D21" s="1"/>
  <c r="M20"/>
  <c r="F20"/>
  <c r="D20" s="1"/>
  <c r="S19"/>
  <c r="R19"/>
  <c r="Q19"/>
  <c r="M19" s="1"/>
  <c r="P19"/>
  <c r="F19"/>
  <c r="D19" s="1"/>
  <c r="S18"/>
  <c r="R18"/>
  <c r="Q18"/>
  <c r="P18"/>
  <c r="F18"/>
  <c r="D18"/>
  <c r="S17"/>
  <c r="R17"/>
  <c r="Q17"/>
  <c r="P17"/>
  <c r="M17" s="1"/>
  <c r="F17"/>
  <c r="D17"/>
  <c r="S16"/>
  <c r="S15" s="1"/>
  <c r="R16"/>
  <c r="M16" s="1"/>
  <c r="Q16"/>
  <c r="P16"/>
  <c r="F16"/>
  <c r="D16" s="1"/>
  <c r="O15"/>
  <c r="N15"/>
  <c r="L15"/>
  <c r="K15"/>
  <c r="J15"/>
  <c r="I15"/>
  <c r="H15"/>
  <c r="G15"/>
  <c r="E15"/>
  <c r="R15" l="1"/>
  <c r="Q15"/>
  <c r="F23"/>
  <c r="F22" s="1"/>
  <c r="F15"/>
  <c r="D15" s="1"/>
  <c r="P15"/>
  <c r="M18"/>
  <c r="M15" s="1"/>
  <c r="V23"/>
  <c r="V22" s="1"/>
  <c r="D7"/>
  <c r="E22"/>
  <c r="T15"/>
  <c r="D23" l="1"/>
  <c r="D22" s="1"/>
  <c r="T23"/>
  <c r="T22" s="1"/>
  <c r="P22" s="1"/>
  <c r="N22" s="1"/>
</calcChain>
</file>

<file path=xl/sharedStrings.xml><?xml version="1.0" encoding="utf-8"?>
<sst xmlns="http://schemas.openxmlformats.org/spreadsheetml/2006/main" count="122" uniqueCount="68">
  <si>
    <t>№ п/п</t>
  </si>
  <si>
    <t>Наименования мероприятий</t>
  </si>
  <si>
    <t>в т.ч.</t>
  </si>
  <si>
    <t>федеральный бюджет</t>
  </si>
  <si>
    <t>региональный бюджет</t>
  </si>
  <si>
    <t>бюджеты муниципальных образований</t>
  </si>
  <si>
    <t>Фонд содействия реформированию ЖКХ</t>
  </si>
  <si>
    <t>ОМС</t>
  </si>
  <si>
    <t>Реализация Указа Президента Российской Федерации от 7 мая 2012 г. № 600 "О мерах по обеспечению граждан Российской Федерации доступным и комфортным жильем и повышению качества жилищно-коммунальных услуг", в т.ч.</t>
  </si>
  <si>
    <t>2.1</t>
  </si>
  <si>
    <t>1</t>
  </si>
  <si>
    <t>2</t>
  </si>
  <si>
    <t>3</t>
  </si>
  <si>
    <t>2.2</t>
  </si>
  <si>
    <t>3.1</t>
  </si>
  <si>
    <t>Реализация Указа Президента Российской Федерации от 7 мая 2012 г. № 599 "О  мерах по реализации государственной политики в области образования и науки" в т.ч.</t>
  </si>
  <si>
    <t>Реализация мероприятий по приспособлению зданий образовательных учреждений среднего профессионального образования  для обучения лиц с ограниченными возможностями здоровья</t>
  </si>
  <si>
    <t>2.3</t>
  </si>
  <si>
    <t>Программа подготовки и переподготовки современных педагогических кадров</t>
  </si>
  <si>
    <t xml:space="preserve">Реализация мер по пэтапному повышению оплаты труда педагоги​ческих работников системы профессиональной подготовки и среднего профессионального образования  </t>
  </si>
  <si>
    <t>Реализация мероприятий по поддержке педагогических работников, работающих с детьми из социально неблагополучных семей</t>
  </si>
  <si>
    <t>Приложение 1</t>
  </si>
  <si>
    <t>иные источники (средства от приносящей доход деятельности)</t>
  </si>
  <si>
    <t>Реализация мер по поэтапному повышению оплаты труда педагогических работников дошкольных образовательных организаций</t>
  </si>
  <si>
    <t xml:space="preserve">Реализация мер по поэтапному повышению оплаты труда педагогических работников общеобразовательных организаций </t>
  </si>
  <si>
    <t xml:space="preserve">Реализация мер по поэтапному повышению оплаты труда педагогических работников образовательных организаций дополнительного образования </t>
  </si>
  <si>
    <t>2.1.1</t>
  </si>
  <si>
    <t>2.1.2</t>
  </si>
  <si>
    <t>формирование специальных условий ипотечного кредитования отдельных категорий граждан в т.ч.</t>
  </si>
  <si>
    <t>3.1.1</t>
  </si>
  <si>
    <t>создание ипотечно-накопительной системы, предусмотрев меры государственной поддержки подпрогр "Развитие ипотечного кредитования в жилищном строительстве"</t>
  </si>
  <si>
    <t>3.1.2</t>
  </si>
  <si>
    <t>Программа обеспечение жильем молодых семей (образование)</t>
  </si>
  <si>
    <t>Оценка потребности в средствах, необходимых для реализации указов Президента Российской Федерации от 7 мая 2012 года, тыс. рублей</t>
  </si>
  <si>
    <t>Предусмотрено в консолидированном бюджете субъекта РФ, всего</t>
  </si>
  <si>
    <t>Оценка объема недостающих средств</t>
  </si>
  <si>
    <t>Реализация Указа Президента Российской Федерации от 7 мая 2012 г. № 597 "О мероприятиях по реализации государственной социальной политики" в т.ч. *</t>
  </si>
  <si>
    <t>2016 год</t>
  </si>
  <si>
    <t xml:space="preserve"> ПОТРЕБНОСТЬ</t>
  </si>
  <si>
    <t>ПОТРЕБНОСТЬ</t>
  </si>
  <si>
    <t>* Реализация Указа Президента Российской Федерации от 7 мая 2012 г. № 597  в части реализации мер по поэтапному повышению оплаты труда - отражается дополнительная потребность в средствах</t>
  </si>
  <si>
    <t xml:space="preserve">Реализация мер по пэтапному повышению оплаты труда педагоги​ческих работников детских домов (образовательных, медицинских организаций или организаций, оказывающих социальные услуги детям-сиротам и детям, оставшимся без попечения родителей) </t>
  </si>
  <si>
    <t>2.1.3</t>
  </si>
  <si>
    <t>Раздел 3. Реконструкция, строительство и капитальный ремонт помещений образовательных учреждений</t>
  </si>
  <si>
    <t>2.1.4</t>
  </si>
  <si>
    <t>Раздел 4. Привлечение частных инвесторов с целью создания дополнительных детских дошкольных учреждений</t>
  </si>
  <si>
    <t>Раздел 1. Проведение капитальных и текущих ремонтов помещений образовательных учреждений в целях открытия дополнительных мест для детей дошкольного возраста</t>
  </si>
  <si>
    <t>Раздел 2. Бюджетные инвестиции в целях открытия дополнительных мест для детей дошкольного возраста (строительство и реконструкция)</t>
  </si>
  <si>
    <r>
      <t xml:space="preserve">Ликвидация очередей на зачисление детей в возрасте от трех до семи лет в дошкольные образовательные учреждения, предусмотрев расширение форм и способов получения дошкольного образования в т.ч. в частных дошкольных образовательных учреждениях </t>
    </r>
    <r>
      <rPr>
        <sz val="9"/>
        <color rgb="FFFF0000"/>
        <rFont val="Times New Roman"/>
        <family val="1"/>
        <charset val="204"/>
      </rPr>
      <t>в соответствии с дорожной картой по ликвидации очередности в ДДУ</t>
    </r>
  </si>
  <si>
    <t>Фактически профинансировано, всего</t>
  </si>
  <si>
    <t>2017 год</t>
  </si>
  <si>
    <t>2=3-4</t>
  </si>
  <si>
    <t>4=5+6+7+8+9+10</t>
  </si>
  <si>
    <t>11=12+13+14+15+16+17</t>
  </si>
  <si>
    <t>18=19-20</t>
  </si>
  <si>
    <t>20=21+22+23+24+25+26</t>
  </si>
  <si>
    <t>2015 год (факт, по итогам первого полугодия)</t>
  </si>
  <si>
    <t>2018 год</t>
  </si>
  <si>
    <t>2014 год (план)</t>
  </si>
  <si>
    <t>2014 год (факт)</t>
  </si>
  <si>
    <t>2015 год (план, на весь год)</t>
  </si>
  <si>
    <t>27=28+29+30+31+32+33</t>
  </si>
  <si>
    <t>34=35-36</t>
  </si>
  <si>
    <t>36=37+38+39+40+41+42</t>
  </si>
  <si>
    <t>43=44-45</t>
  </si>
  <si>
    <t>45=46+47+48+49+50+51</t>
  </si>
  <si>
    <t>52=53-54</t>
  </si>
  <si>
    <t>54=55+56+57+58+59+60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</si>
</sst>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,##0.00_р_."/>
    <numFmt numFmtId="166" formatCode="#,##0.0_р_."/>
  </numFmts>
  <fonts count="3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4" borderId="9" applyNumberFormat="0" applyAlignment="0" applyProtection="0"/>
    <xf numFmtId="0" fontId="13" fillId="3" borderId="10" applyNumberFormat="0" applyAlignment="0" applyProtection="0"/>
    <xf numFmtId="0" fontId="14" fillId="3" borderId="9" applyNumberFormat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5" borderId="15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/>
    <xf numFmtId="0" fontId="6" fillId="0" borderId="0"/>
    <xf numFmtId="0" fontId="6" fillId="0" borderId="0"/>
    <xf numFmtId="0" fontId="6" fillId="0" borderId="0"/>
    <xf numFmtId="0" fontId="23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17" borderId="16" applyNumberFormat="0" applyFont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18" borderId="0" applyNumberFormat="0" applyBorder="0" applyAlignment="0" applyProtection="0"/>
  </cellStyleXfs>
  <cellXfs count="63">
    <xf numFmtId="0" fontId="0" fillId="0" borderId="0" xfId="0"/>
    <xf numFmtId="166" fontId="4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166" fontId="3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164" fontId="3" fillId="19" borderId="1" xfId="0" applyNumberFormat="1" applyFont="1" applyFill="1" applyBorder="1" applyAlignment="1">
      <alignment horizontal="center" vertical="center"/>
    </xf>
    <xf numFmtId="164" fontId="5" fillId="19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4" fillId="19" borderId="2" xfId="0" applyNumberFormat="1" applyFont="1" applyFill="1" applyBorder="1" applyAlignment="1">
      <alignment horizontal="center" vertical="center"/>
    </xf>
    <xf numFmtId="166" fontId="4" fillId="19" borderId="1" xfId="0" applyNumberFormat="1" applyFont="1" applyFill="1" applyBorder="1" applyAlignment="1">
      <alignment horizontal="center" vertical="center"/>
    </xf>
    <xf numFmtId="164" fontId="3" fillId="19" borderId="2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horizontal="left" vertical="center" wrapText="1" indent="3"/>
    </xf>
    <xf numFmtId="0" fontId="3" fillId="0" borderId="7" xfId="0" applyFont="1" applyFill="1" applyBorder="1" applyAlignment="1">
      <alignment horizontal="center" vertical="center"/>
    </xf>
    <xf numFmtId="0" fontId="3" fillId="0" borderId="2" xfId="3" applyFont="1" applyFill="1" applyBorder="1" applyAlignment="1" applyProtection="1">
      <alignment horizontal="left" vertical="center" wrapText="1" indent="3"/>
    </xf>
    <xf numFmtId="0" fontId="3" fillId="0" borderId="3" xfId="3" applyFont="1" applyFill="1" applyBorder="1" applyAlignment="1" applyProtection="1">
      <alignment horizontal="left" vertical="center" wrapText="1" indent="3"/>
    </xf>
    <xf numFmtId="0" fontId="3" fillId="0" borderId="0" xfId="0" applyFont="1" applyFill="1" applyBorder="1" applyAlignment="1">
      <alignment horizontal="right"/>
    </xf>
  </cellXfs>
  <cellStyles count="65">
    <cellStyle name="20% - Акцент1 2" xfId="15"/>
    <cellStyle name="20% - Акцент2 2" xfId="16"/>
    <cellStyle name="20% - Акцент3 2" xfId="17"/>
    <cellStyle name="20% - Акцент4 2" xfId="18"/>
    <cellStyle name="20% - Акцент5 2" xfId="19"/>
    <cellStyle name="20% - Акцент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Денежный 2" xfId="11"/>
    <cellStyle name="Денежный 3" xfId="14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10" xfId="1"/>
    <cellStyle name="Обычный 11" xfId="6"/>
    <cellStyle name="Обычный 12" xfId="13"/>
    <cellStyle name="Обычный 2" xfId="9"/>
    <cellStyle name="Обычный 2 2" xfId="50"/>
    <cellStyle name="Обычный 3" xfId="3"/>
    <cellStyle name="Обычный 4" xfId="7"/>
    <cellStyle name="Обычный 5" xfId="10"/>
    <cellStyle name="Обычный 5 2" xfId="51"/>
    <cellStyle name="Обычный 5 3" xfId="52"/>
    <cellStyle name="Обычный 5 4" xfId="53"/>
    <cellStyle name="Обычный 6" xfId="8"/>
    <cellStyle name="Обычный 7" xfId="2"/>
    <cellStyle name="Обычный 8" xfId="4"/>
    <cellStyle name="Обычный 9" xfId="5"/>
    <cellStyle name="Плохой 2" xfId="54"/>
    <cellStyle name="Пояснение 2" xfId="55"/>
    <cellStyle name="Примечание 2" xfId="56"/>
    <cellStyle name="Процентный 2" xfId="12"/>
    <cellStyle name="Связанная ячейка 2" xfId="57"/>
    <cellStyle name="Текст предупреждения 2" xfId="58"/>
    <cellStyle name="Финансовый 2" xfId="59"/>
    <cellStyle name="Финансовый 2 2" xfId="60"/>
    <cellStyle name="Финансовый 3" xfId="61"/>
    <cellStyle name="Финансовый 3 2" xfId="62"/>
    <cellStyle name="Финансовый 3 3" xfId="63"/>
    <cellStyle name="Хороший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/>
  <dimension ref="A1:BJ30"/>
  <sheetViews>
    <sheetView tabSelected="1" view="pageBreakPreview" zoomScaleSheetLayoutView="100" workbookViewId="0">
      <pane ySplit="6" topLeftCell="A7" activePane="bottomLeft" state="frozen"/>
      <selection activeCell="H7" sqref="H7"/>
      <selection pane="bottomLeft" activeCell="E8" sqref="E8:E12"/>
    </sheetView>
  </sheetViews>
  <sheetFormatPr defaultRowHeight="12"/>
  <cols>
    <col min="1" max="1" width="6.140625" style="13" customWidth="1"/>
    <col min="2" max="2" width="9.140625" style="31"/>
    <col min="3" max="3" width="33.42578125" style="31" customWidth="1"/>
    <col min="4" max="4" width="12" style="31" customWidth="1"/>
    <col min="5" max="5" width="11.5703125" style="31" customWidth="1"/>
    <col min="6" max="6" width="10.85546875" style="31" customWidth="1"/>
    <col min="7" max="7" width="9.140625" style="31" customWidth="1"/>
    <col min="8" max="8" width="10.5703125" style="31" customWidth="1"/>
    <col min="9" max="9" width="8.7109375" style="31" customWidth="1"/>
    <col min="10" max="10" width="8" style="31" customWidth="1"/>
    <col min="11" max="11" width="6.7109375" style="31" customWidth="1"/>
    <col min="12" max="12" width="9.85546875" style="31" customWidth="1"/>
    <col min="13" max="13" width="9.140625" style="31" customWidth="1"/>
    <col min="14" max="14" width="11" style="31" customWidth="1"/>
    <col min="15" max="15" width="10.28515625" style="31" customWidth="1"/>
    <col min="16" max="18" width="8.85546875" style="31" customWidth="1"/>
    <col min="19" max="19" width="10.42578125" style="31" customWidth="1"/>
    <col min="20" max="20" width="12" style="13" customWidth="1"/>
    <col min="21" max="21" width="11.5703125" style="13" customWidth="1"/>
    <col min="22" max="22" width="10.85546875" style="13" customWidth="1"/>
    <col min="23" max="23" width="9.140625" style="13" customWidth="1"/>
    <col min="24" max="24" width="10.5703125" style="13" customWidth="1"/>
    <col min="25" max="25" width="8.7109375" style="13" customWidth="1"/>
    <col min="26" max="26" width="8" style="13" customWidth="1"/>
    <col min="27" max="27" width="6.7109375" style="13" customWidth="1"/>
    <col min="28" max="28" width="9.85546875" style="13" customWidth="1"/>
    <col min="29" max="29" width="11" style="13" customWidth="1"/>
    <col min="30" max="33" width="10.7109375" style="13" customWidth="1"/>
    <col min="34" max="35" width="8.85546875" style="13" customWidth="1"/>
    <col min="36" max="36" width="11.7109375" style="13" customWidth="1"/>
    <col min="37" max="37" width="12" style="13" customWidth="1"/>
    <col min="38" max="38" width="11.140625" style="13" customWidth="1"/>
    <col min="39" max="39" width="10.42578125" style="13" customWidth="1"/>
    <col min="40" max="40" width="11.28515625" style="13" customWidth="1"/>
    <col min="41" max="41" width="9.7109375" style="13" customWidth="1"/>
    <col min="42" max="42" width="9.85546875" style="13" customWidth="1"/>
    <col min="43" max="43" width="9.5703125" style="13" customWidth="1"/>
    <col min="44" max="44" width="10.5703125" style="13" customWidth="1"/>
    <col min="45" max="45" width="11" style="13" customWidth="1"/>
    <col min="46" max="46" width="10.5703125" style="13" customWidth="1"/>
    <col min="47" max="47" width="11.7109375" style="13" customWidth="1"/>
    <col min="48" max="53" width="9.140625" style="13"/>
    <col min="54" max="54" width="11" style="13" customWidth="1"/>
    <col min="55" max="55" width="11.42578125" style="13" customWidth="1"/>
    <col min="56" max="56" width="11.7109375" style="13" customWidth="1"/>
    <col min="57" max="57" width="9.140625" style="13"/>
    <col min="58" max="58" width="9.28515625" style="13" bestFit="1" customWidth="1"/>
    <col min="59" max="16384" width="9.140625" style="13"/>
  </cols>
  <sheetData>
    <row r="1" spans="1:62" ht="12.75" customHeight="1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</row>
    <row r="2" spans="1:62" ht="16.5" customHeight="1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</row>
    <row r="3" spans="1:62" ht="12" customHeight="1">
      <c r="A3" s="48" t="s">
        <v>0</v>
      </c>
      <c r="B3" s="48" t="s">
        <v>1</v>
      </c>
      <c r="C3" s="48"/>
      <c r="D3" s="53" t="s">
        <v>58</v>
      </c>
      <c r="E3" s="54"/>
      <c r="F3" s="54"/>
      <c r="G3" s="54"/>
      <c r="H3" s="54"/>
      <c r="I3" s="54"/>
      <c r="J3" s="54"/>
      <c r="K3" s="54"/>
      <c r="L3" s="55"/>
      <c r="M3" s="53" t="s">
        <v>59</v>
      </c>
      <c r="N3" s="54"/>
      <c r="O3" s="54"/>
      <c r="P3" s="54"/>
      <c r="Q3" s="54"/>
      <c r="R3" s="54"/>
      <c r="S3" s="55"/>
      <c r="T3" s="53" t="s">
        <v>60</v>
      </c>
      <c r="U3" s="54"/>
      <c r="V3" s="54"/>
      <c r="W3" s="54"/>
      <c r="X3" s="54"/>
      <c r="Y3" s="54"/>
      <c r="Z3" s="54"/>
      <c r="AA3" s="54"/>
      <c r="AB3" s="55"/>
      <c r="AC3" s="53" t="s">
        <v>56</v>
      </c>
      <c r="AD3" s="54"/>
      <c r="AE3" s="54"/>
      <c r="AF3" s="54"/>
      <c r="AG3" s="54"/>
      <c r="AH3" s="54"/>
      <c r="AI3" s="55"/>
      <c r="AJ3" s="53" t="s">
        <v>37</v>
      </c>
      <c r="AK3" s="54"/>
      <c r="AL3" s="54"/>
      <c r="AM3" s="54"/>
      <c r="AN3" s="54"/>
      <c r="AO3" s="54"/>
      <c r="AP3" s="54"/>
      <c r="AQ3" s="54"/>
      <c r="AR3" s="54"/>
      <c r="AS3" s="49" t="s">
        <v>50</v>
      </c>
      <c r="AT3" s="49"/>
      <c r="AU3" s="49"/>
      <c r="AV3" s="49"/>
      <c r="AW3" s="49"/>
      <c r="AX3" s="49"/>
      <c r="AY3" s="49"/>
      <c r="AZ3" s="49"/>
      <c r="BA3" s="49"/>
      <c r="BB3" s="49" t="s">
        <v>57</v>
      </c>
      <c r="BC3" s="49"/>
      <c r="BD3" s="49"/>
      <c r="BE3" s="49"/>
      <c r="BF3" s="49"/>
      <c r="BG3" s="49"/>
      <c r="BH3" s="49"/>
      <c r="BI3" s="49"/>
      <c r="BJ3" s="49"/>
    </row>
    <row r="4" spans="1:62" ht="15" customHeight="1">
      <c r="A4" s="49"/>
      <c r="B4" s="49"/>
      <c r="C4" s="49"/>
      <c r="D4" s="47" t="s">
        <v>35</v>
      </c>
      <c r="E4" s="47" t="s">
        <v>38</v>
      </c>
      <c r="F4" s="47" t="s">
        <v>34</v>
      </c>
      <c r="G4" s="49" t="s">
        <v>2</v>
      </c>
      <c r="H4" s="49"/>
      <c r="I4" s="49"/>
      <c r="J4" s="49"/>
      <c r="K4" s="49"/>
      <c r="L4" s="49"/>
      <c r="M4" s="47" t="s">
        <v>49</v>
      </c>
      <c r="N4" s="49" t="s">
        <v>2</v>
      </c>
      <c r="O4" s="49"/>
      <c r="P4" s="49"/>
      <c r="Q4" s="49"/>
      <c r="R4" s="49"/>
      <c r="S4" s="49"/>
      <c r="T4" s="47" t="s">
        <v>35</v>
      </c>
      <c r="U4" s="47" t="s">
        <v>38</v>
      </c>
      <c r="V4" s="47" t="s">
        <v>34</v>
      </c>
      <c r="W4" s="49" t="s">
        <v>2</v>
      </c>
      <c r="X4" s="49"/>
      <c r="Y4" s="49"/>
      <c r="Z4" s="49"/>
      <c r="AA4" s="49"/>
      <c r="AB4" s="49"/>
      <c r="AC4" s="47" t="s">
        <v>49</v>
      </c>
      <c r="AD4" s="49" t="s">
        <v>2</v>
      </c>
      <c r="AE4" s="49"/>
      <c r="AF4" s="49"/>
      <c r="AG4" s="49"/>
      <c r="AH4" s="49"/>
      <c r="AI4" s="49"/>
      <c r="AJ4" s="47" t="s">
        <v>35</v>
      </c>
      <c r="AK4" s="47" t="s">
        <v>39</v>
      </c>
      <c r="AL4" s="47" t="s">
        <v>34</v>
      </c>
      <c r="AM4" s="49" t="s">
        <v>2</v>
      </c>
      <c r="AN4" s="49"/>
      <c r="AO4" s="49"/>
      <c r="AP4" s="49"/>
      <c r="AQ4" s="49"/>
      <c r="AR4" s="53"/>
      <c r="AS4" s="47" t="s">
        <v>35</v>
      </c>
      <c r="AT4" s="47" t="s">
        <v>39</v>
      </c>
      <c r="AU4" s="47" t="s">
        <v>34</v>
      </c>
      <c r="AV4" s="49" t="s">
        <v>2</v>
      </c>
      <c r="AW4" s="49"/>
      <c r="AX4" s="49"/>
      <c r="AY4" s="49"/>
      <c r="AZ4" s="49"/>
      <c r="BA4" s="49"/>
      <c r="BB4" s="47" t="s">
        <v>35</v>
      </c>
      <c r="BC4" s="47" t="s">
        <v>39</v>
      </c>
      <c r="BD4" s="47" t="s">
        <v>34</v>
      </c>
      <c r="BE4" s="49" t="s">
        <v>2</v>
      </c>
      <c r="BF4" s="49"/>
      <c r="BG4" s="49"/>
      <c r="BH4" s="49"/>
      <c r="BI4" s="49"/>
      <c r="BJ4" s="49"/>
    </row>
    <row r="5" spans="1:62" ht="96.75" customHeight="1">
      <c r="A5" s="49"/>
      <c r="B5" s="49"/>
      <c r="C5" s="49"/>
      <c r="D5" s="47"/>
      <c r="E5" s="47"/>
      <c r="F5" s="47"/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22</v>
      </c>
      <c r="M5" s="47"/>
      <c r="N5" s="35" t="s">
        <v>3</v>
      </c>
      <c r="O5" s="35" t="s">
        <v>4</v>
      </c>
      <c r="P5" s="35" t="s">
        <v>5</v>
      </c>
      <c r="Q5" s="35" t="s">
        <v>6</v>
      </c>
      <c r="R5" s="35" t="s">
        <v>7</v>
      </c>
      <c r="S5" s="35" t="s">
        <v>22</v>
      </c>
      <c r="T5" s="47"/>
      <c r="U5" s="47"/>
      <c r="V5" s="47"/>
      <c r="W5" s="22" t="s">
        <v>3</v>
      </c>
      <c r="X5" s="22" t="s">
        <v>4</v>
      </c>
      <c r="Y5" s="22" t="s">
        <v>5</v>
      </c>
      <c r="Z5" s="22" t="s">
        <v>6</v>
      </c>
      <c r="AA5" s="22" t="s">
        <v>7</v>
      </c>
      <c r="AB5" s="22" t="s">
        <v>22</v>
      </c>
      <c r="AC5" s="47"/>
      <c r="AD5" s="34" t="s">
        <v>3</v>
      </c>
      <c r="AE5" s="34" t="s">
        <v>4</v>
      </c>
      <c r="AF5" s="34" t="s">
        <v>5</v>
      </c>
      <c r="AG5" s="34" t="s">
        <v>6</v>
      </c>
      <c r="AH5" s="34" t="s">
        <v>7</v>
      </c>
      <c r="AI5" s="34" t="s">
        <v>22</v>
      </c>
      <c r="AJ5" s="47"/>
      <c r="AK5" s="47"/>
      <c r="AL5" s="47"/>
      <c r="AM5" s="22" t="s">
        <v>3</v>
      </c>
      <c r="AN5" s="22" t="s">
        <v>4</v>
      </c>
      <c r="AO5" s="22" t="s">
        <v>5</v>
      </c>
      <c r="AP5" s="22" t="s">
        <v>6</v>
      </c>
      <c r="AQ5" s="22" t="s">
        <v>7</v>
      </c>
      <c r="AR5" s="23" t="s">
        <v>22</v>
      </c>
      <c r="AS5" s="47"/>
      <c r="AT5" s="47"/>
      <c r="AU5" s="47"/>
      <c r="AV5" s="22" t="s">
        <v>3</v>
      </c>
      <c r="AW5" s="22" t="s">
        <v>4</v>
      </c>
      <c r="AX5" s="22" t="s">
        <v>5</v>
      </c>
      <c r="AY5" s="22" t="s">
        <v>6</v>
      </c>
      <c r="AZ5" s="22" t="s">
        <v>7</v>
      </c>
      <c r="BA5" s="22" t="s">
        <v>22</v>
      </c>
      <c r="BB5" s="47"/>
      <c r="BC5" s="47"/>
      <c r="BD5" s="47"/>
      <c r="BE5" s="34" t="s">
        <v>3</v>
      </c>
      <c r="BF5" s="34" t="s">
        <v>4</v>
      </c>
      <c r="BG5" s="34" t="s">
        <v>5</v>
      </c>
      <c r="BH5" s="34" t="s">
        <v>6</v>
      </c>
      <c r="BI5" s="34" t="s">
        <v>7</v>
      </c>
      <c r="BJ5" s="34" t="s">
        <v>22</v>
      </c>
    </row>
    <row r="6" spans="1:62" ht="36">
      <c r="A6" s="21"/>
      <c r="B6" s="50">
        <v>1</v>
      </c>
      <c r="C6" s="51"/>
      <c r="D6" s="20" t="s">
        <v>51</v>
      </c>
      <c r="E6" s="20">
        <v>3</v>
      </c>
      <c r="F6" s="20" t="s">
        <v>52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 t="s">
        <v>53</v>
      </c>
      <c r="N6" s="20">
        <v>12</v>
      </c>
      <c r="O6" s="20">
        <v>13</v>
      </c>
      <c r="P6" s="20">
        <v>14</v>
      </c>
      <c r="Q6" s="20">
        <v>15</v>
      </c>
      <c r="R6" s="20">
        <v>16</v>
      </c>
      <c r="S6" s="20">
        <v>17</v>
      </c>
      <c r="T6" s="20" t="s">
        <v>54</v>
      </c>
      <c r="U6" s="20">
        <v>19</v>
      </c>
      <c r="V6" s="20" t="s">
        <v>55</v>
      </c>
      <c r="W6" s="20">
        <v>21</v>
      </c>
      <c r="X6" s="20">
        <v>22</v>
      </c>
      <c r="Y6" s="20">
        <v>23</v>
      </c>
      <c r="Z6" s="20">
        <v>24</v>
      </c>
      <c r="AA6" s="20">
        <v>25</v>
      </c>
      <c r="AB6" s="20">
        <v>26</v>
      </c>
      <c r="AC6" s="20" t="s">
        <v>61</v>
      </c>
      <c r="AD6" s="20">
        <v>28</v>
      </c>
      <c r="AE6" s="20">
        <v>29</v>
      </c>
      <c r="AF6" s="20">
        <v>30</v>
      </c>
      <c r="AG6" s="20">
        <v>31</v>
      </c>
      <c r="AH6" s="20">
        <v>32</v>
      </c>
      <c r="AI6" s="20">
        <v>33</v>
      </c>
      <c r="AJ6" s="20" t="s">
        <v>62</v>
      </c>
      <c r="AK6" s="20">
        <v>35</v>
      </c>
      <c r="AL6" s="20" t="s">
        <v>63</v>
      </c>
      <c r="AM6" s="20">
        <v>37</v>
      </c>
      <c r="AN6" s="20">
        <v>38</v>
      </c>
      <c r="AO6" s="20">
        <v>39</v>
      </c>
      <c r="AP6" s="20">
        <v>40</v>
      </c>
      <c r="AQ6" s="20">
        <v>41</v>
      </c>
      <c r="AR6" s="20">
        <v>42</v>
      </c>
      <c r="AS6" s="20" t="s">
        <v>64</v>
      </c>
      <c r="AT6" s="20">
        <v>44</v>
      </c>
      <c r="AU6" s="20" t="s">
        <v>65</v>
      </c>
      <c r="AV6" s="20">
        <v>46</v>
      </c>
      <c r="AW6" s="20">
        <v>47</v>
      </c>
      <c r="AX6" s="20">
        <v>48</v>
      </c>
      <c r="AY6" s="20">
        <v>49</v>
      </c>
      <c r="AZ6" s="20">
        <v>50</v>
      </c>
      <c r="BA6" s="20">
        <v>51</v>
      </c>
      <c r="BB6" s="20" t="s">
        <v>66</v>
      </c>
      <c r="BC6" s="20">
        <v>53</v>
      </c>
      <c r="BD6" s="20" t="s">
        <v>67</v>
      </c>
      <c r="BE6" s="20">
        <v>55</v>
      </c>
      <c r="BF6" s="20">
        <v>56</v>
      </c>
      <c r="BG6" s="20">
        <v>57</v>
      </c>
      <c r="BH6" s="20">
        <v>58</v>
      </c>
      <c r="BI6" s="20">
        <v>59</v>
      </c>
      <c r="BJ6" s="20">
        <v>60</v>
      </c>
    </row>
    <row r="7" spans="1:62" ht="65.25" customHeight="1">
      <c r="A7" s="16" t="s">
        <v>10</v>
      </c>
      <c r="B7" s="52" t="s">
        <v>36</v>
      </c>
      <c r="C7" s="52"/>
      <c r="D7" s="26">
        <f t="shared" ref="D7:F7" si="0">D8+D9+D10+D11+D12+D13</f>
        <v>165339</v>
      </c>
      <c r="E7" s="26">
        <f t="shared" si="0"/>
        <v>397652</v>
      </c>
      <c r="F7" s="26">
        <f t="shared" si="0"/>
        <v>232313</v>
      </c>
      <c r="G7" s="26">
        <f>G8+G9+G10+G11+G12+G13</f>
        <v>89600</v>
      </c>
      <c r="H7" s="26">
        <f t="shared" ref="H7:S7" si="1">H8+H9+H10+H11+H12+H13</f>
        <v>141313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1400</v>
      </c>
      <c r="M7" s="26">
        <f t="shared" si="1"/>
        <v>232313</v>
      </c>
      <c r="N7" s="26">
        <f t="shared" si="1"/>
        <v>89600</v>
      </c>
      <c r="O7" s="26">
        <f t="shared" si="1"/>
        <v>141313</v>
      </c>
      <c r="P7" s="26">
        <f t="shared" si="1"/>
        <v>0</v>
      </c>
      <c r="Q7" s="26">
        <f t="shared" si="1"/>
        <v>0</v>
      </c>
      <c r="R7" s="26">
        <f t="shared" si="1"/>
        <v>0</v>
      </c>
      <c r="S7" s="26">
        <f t="shared" si="1"/>
        <v>1400</v>
      </c>
      <c r="T7" s="26">
        <f>U7-V7</f>
        <v>458932</v>
      </c>
      <c r="U7" s="26">
        <f>U8+U9+U10+U11+U12+U13</f>
        <v>622555</v>
      </c>
      <c r="V7" s="26">
        <f>V8+V9+V10+V11+V12+V13</f>
        <v>163623</v>
      </c>
      <c r="W7" s="26">
        <f t="shared" ref="W7:AB7" si="2">W8+W9+W10+W11+W12+W13</f>
        <v>0</v>
      </c>
      <c r="X7" s="26">
        <f t="shared" si="2"/>
        <v>161623</v>
      </c>
      <c r="Y7" s="26">
        <f t="shared" si="2"/>
        <v>0</v>
      </c>
      <c r="Z7" s="26">
        <f t="shared" si="2"/>
        <v>0</v>
      </c>
      <c r="AA7" s="26">
        <f t="shared" si="2"/>
        <v>0</v>
      </c>
      <c r="AB7" s="26">
        <f t="shared" si="2"/>
        <v>2000</v>
      </c>
      <c r="AC7" s="26">
        <f>AD7+AE7+AF7+AG7+AH7+AI7</f>
        <v>78905</v>
      </c>
      <c r="AD7" s="26">
        <f t="shared" ref="AD7:AI7" si="3">AD8+AD9+AD10+AD11+AD12+AD13</f>
        <v>0</v>
      </c>
      <c r="AE7" s="26">
        <f t="shared" si="3"/>
        <v>77905</v>
      </c>
      <c r="AF7" s="26">
        <f t="shared" si="3"/>
        <v>0</v>
      </c>
      <c r="AG7" s="26">
        <v>0</v>
      </c>
      <c r="AH7" s="26">
        <f t="shared" si="3"/>
        <v>0</v>
      </c>
      <c r="AI7" s="26">
        <f t="shared" si="3"/>
        <v>1000</v>
      </c>
      <c r="AJ7" s="27">
        <f>AK7-AL7</f>
        <v>982050</v>
      </c>
      <c r="AK7" s="27">
        <f>AK8+AK9+AK10+AK11+AK12+AK13</f>
        <v>1190291</v>
      </c>
      <c r="AL7" s="27">
        <f>AL8+AL9+AL10+AL11+AL12+AL13</f>
        <v>208241</v>
      </c>
      <c r="AM7" s="27">
        <f>AM8+AM9+AM10+AM11+AM12+AM13</f>
        <v>0</v>
      </c>
      <c r="AN7" s="27">
        <f t="shared" ref="AN7:BJ7" si="4">AN8+AN9+AN10+AN11+AN12+AN13</f>
        <v>202941</v>
      </c>
      <c r="AO7" s="27">
        <f t="shared" si="4"/>
        <v>0</v>
      </c>
      <c r="AP7" s="27">
        <f t="shared" si="4"/>
        <v>0</v>
      </c>
      <c r="AQ7" s="27">
        <f t="shared" si="4"/>
        <v>0</v>
      </c>
      <c r="AR7" s="27">
        <f t="shared" si="4"/>
        <v>5300</v>
      </c>
      <c r="AS7" s="27">
        <f t="shared" ref="AS7:BA24" si="5">AT7-AU7</f>
        <v>1619228</v>
      </c>
      <c r="AT7" s="27">
        <f t="shared" si="4"/>
        <v>1871640</v>
      </c>
      <c r="AU7" s="27">
        <f t="shared" si="4"/>
        <v>252412</v>
      </c>
      <c r="AV7" s="27">
        <f t="shared" si="4"/>
        <v>0</v>
      </c>
      <c r="AW7" s="27">
        <f t="shared" si="4"/>
        <v>233412</v>
      </c>
      <c r="AX7" s="27">
        <f t="shared" si="4"/>
        <v>0</v>
      </c>
      <c r="AY7" s="27">
        <f t="shared" si="4"/>
        <v>0</v>
      </c>
      <c r="AZ7" s="27">
        <f t="shared" si="4"/>
        <v>0</v>
      </c>
      <c r="BA7" s="27">
        <f t="shared" si="4"/>
        <v>19000</v>
      </c>
      <c r="BB7" s="27">
        <f t="shared" ref="BB7:BB25" si="6">BC7-BD7</f>
        <v>2229634</v>
      </c>
      <c r="BC7" s="27">
        <f t="shared" si="4"/>
        <v>2522325</v>
      </c>
      <c r="BD7" s="27">
        <f t="shared" si="4"/>
        <v>292691</v>
      </c>
      <c r="BE7" s="27">
        <f t="shared" si="4"/>
        <v>0</v>
      </c>
      <c r="BF7" s="27">
        <f t="shared" si="4"/>
        <v>268391</v>
      </c>
      <c r="BG7" s="27">
        <f t="shared" si="4"/>
        <v>0</v>
      </c>
      <c r="BH7" s="27">
        <f t="shared" si="4"/>
        <v>0</v>
      </c>
      <c r="BI7" s="27">
        <f t="shared" si="4"/>
        <v>0</v>
      </c>
      <c r="BJ7" s="27">
        <f t="shared" si="4"/>
        <v>24300</v>
      </c>
    </row>
    <row r="8" spans="1:62" ht="48" customHeight="1">
      <c r="A8" s="12">
        <v>1</v>
      </c>
      <c r="B8" s="45" t="s">
        <v>23</v>
      </c>
      <c r="C8" s="46"/>
      <c r="D8" s="26">
        <f>E8-F8</f>
        <v>95480</v>
      </c>
      <c r="E8" s="1">
        <v>155080</v>
      </c>
      <c r="F8" s="1">
        <f>G8+H8+I8+J8+K8+L8</f>
        <v>59600</v>
      </c>
      <c r="G8" s="4">
        <v>27600</v>
      </c>
      <c r="H8" s="1">
        <v>31800</v>
      </c>
      <c r="I8" s="1">
        <v>0</v>
      </c>
      <c r="J8" s="4">
        <v>0</v>
      </c>
      <c r="K8" s="4">
        <v>0</v>
      </c>
      <c r="L8" s="1">
        <v>200</v>
      </c>
      <c r="M8" s="39">
        <f>F8</f>
        <v>59600</v>
      </c>
      <c r="N8" s="39">
        <f t="shared" ref="N8:S12" si="7">G8</f>
        <v>27600</v>
      </c>
      <c r="O8" s="39">
        <f t="shared" si="7"/>
        <v>31800</v>
      </c>
      <c r="P8" s="39">
        <f t="shared" si="7"/>
        <v>0</v>
      </c>
      <c r="Q8" s="39">
        <f t="shared" si="7"/>
        <v>0</v>
      </c>
      <c r="R8" s="39">
        <f t="shared" si="7"/>
        <v>0</v>
      </c>
      <c r="S8" s="39">
        <v>200</v>
      </c>
      <c r="T8" s="26">
        <f>U8-V8</f>
        <v>215154</v>
      </c>
      <c r="U8" s="1">
        <v>251954</v>
      </c>
      <c r="V8" s="1">
        <f>W8+X8+Y8+Z8+AA8+AB8</f>
        <v>36800</v>
      </c>
      <c r="W8" s="4">
        <v>0</v>
      </c>
      <c r="X8" s="1">
        <v>36500</v>
      </c>
      <c r="Y8" s="1">
        <v>0</v>
      </c>
      <c r="Z8" s="4">
        <v>0</v>
      </c>
      <c r="AA8" s="4">
        <v>0</v>
      </c>
      <c r="AB8" s="1">
        <v>300</v>
      </c>
      <c r="AC8" s="5">
        <f t="shared" ref="AC8:AC10" si="8">AD8+AE8+AF8+AG8+AH8+AI8</f>
        <v>18550</v>
      </c>
      <c r="AD8" s="5">
        <v>0</v>
      </c>
      <c r="AE8" s="5">
        <v>18400</v>
      </c>
      <c r="AF8" s="5">
        <v>0</v>
      </c>
      <c r="AG8" s="5">
        <v>0</v>
      </c>
      <c r="AH8" s="5">
        <v>0</v>
      </c>
      <c r="AI8" s="5">
        <v>150</v>
      </c>
      <c r="AJ8" s="28">
        <f t="shared" ref="AJ8:AJ13" si="9">AK8-AL8</f>
        <v>324148</v>
      </c>
      <c r="AK8" s="5">
        <v>366448</v>
      </c>
      <c r="AL8" s="40">
        <f>AM8+AN8+AO8+AP8+AQ8+AR8</f>
        <v>42300</v>
      </c>
      <c r="AM8" s="40">
        <v>0</v>
      </c>
      <c r="AN8" s="40">
        <v>42000</v>
      </c>
      <c r="AO8" s="40">
        <v>0</v>
      </c>
      <c r="AP8" s="40">
        <v>0</v>
      </c>
      <c r="AQ8" s="40">
        <v>0</v>
      </c>
      <c r="AR8" s="40">
        <v>300</v>
      </c>
      <c r="AS8" s="27">
        <f t="shared" si="5"/>
        <v>449285</v>
      </c>
      <c r="AT8" s="5">
        <v>498185</v>
      </c>
      <c r="AU8" s="40">
        <f t="shared" ref="AU8:AU21" si="10">AV8+AW8+AX8+AY8+AZ8+BA8</f>
        <v>48900</v>
      </c>
      <c r="AV8" s="40">
        <v>0</v>
      </c>
      <c r="AW8" s="40">
        <v>48400</v>
      </c>
      <c r="AX8" s="40">
        <v>0</v>
      </c>
      <c r="AY8" s="40">
        <v>0</v>
      </c>
      <c r="AZ8" s="40">
        <v>0</v>
      </c>
      <c r="BA8" s="40">
        <v>500</v>
      </c>
      <c r="BB8" s="27">
        <f t="shared" si="6"/>
        <v>593663</v>
      </c>
      <c r="BC8" s="24">
        <v>649923</v>
      </c>
      <c r="BD8" s="24">
        <f>BE8+BF8+BG8+BH8+BI8+BJ8</f>
        <v>56260</v>
      </c>
      <c r="BE8" s="24">
        <v>0</v>
      </c>
      <c r="BF8" s="24">
        <v>55660</v>
      </c>
      <c r="BG8" s="24">
        <v>0</v>
      </c>
      <c r="BH8" s="24">
        <v>0</v>
      </c>
      <c r="BI8" s="24">
        <v>0</v>
      </c>
      <c r="BJ8" s="24">
        <v>600</v>
      </c>
    </row>
    <row r="9" spans="1:62" ht="50.25" customHeight="1">
      <c r="A9" s="12">
        <v>2</v>
      </c>
      <c r="B9" s="45" t="s">
        <v>24</v>
      </c>
      <c r="C9" s="46"/>
      <c r="D9" s="26">
        <f t="shared" ref="D9:D13" si="11">E9-F9</f>
        <v>53018</v>
      </c>
      <c r="E9" s="1">
        <v>207618</v>
      </c>
      <c r="F9" s="1">
        <f t="shared" ref="F9:F13" si="12">G9+H9+I9+J9+K9+L9</f>
        <v>154600</v>
      </c>
      <c r="G9" s="4">
        <v>55600</v>
      </c>
      <c r="H9" s="1">
        <v>98000</v>
      </c>
      <c r="I9" s="1">
        <v>0</v>
      </c>
      <c r="J9" s="4">
        <v>0</v>
      </c>
      <c r="K9" s="4">
        <v>0</v>
      </c>
      <c r="L9" s="1">
        <v>1000</v>
      </c>
      <c r="M9" s="39">
        <f>F9</f>
        <v>154600</v>
      </c>
      <c r="N9" s="39">
        <f t="shared" si="7"/>
        <v>55600</v>
      </c>
      <c r="O9" s="39">
        <f t="shared" si="7"/>
        <v>98000</v>
      </c>
      <c r="P9" s="39">
        <f t="shared" si="7"/>
        <v>0</v>
      </c>
      <c r="Q9" s="39">
        <f t="shared" si="7"/>
        <v>0</v>
      </c>
      <c r="R9" s="39">
        <f t="shared" si="7"/>
        <v>0</v>
      </c>
      <c r="S9" s="39">
        <v>1000</v>
      </c>
      <c r="T9" s="26">
        <f t="shared" ref="T9:T13" si="13">U9-V9</f>
        <v>220150</v>
      </c>
      <c r="U9" s="1">
        <v>334450</v>
      </c>
      <c r="V9" s="1">
        <f t="shared" ref="V9:V13" si="14">W9+X9+Y9+Z9+AA9+AB9</f>
        <v>114300</v>
      </c>
      <c r="W9" s="4">
        <v>0</v>
      </c>
      <c r="X9" s="1">
        <v>112800</v>
      </c>
      <c r="Y9" s="1">
        <v>0</v>
      </c>
      <c r="Z9" s="4">
        <v>0</v>
      </c>
      <c r="AA9" s="4">
        <v>0</v>
      </c>
      <c r="AB9" s="1">
        <v>1500</v>
      </c>
      <c r="AC9" s="5">
        <f t="shared" si="8"/>
        <v>57150</v>
      </c>
      <c r="AD9" s="5">
        <v>0</v>
      </c>
      <c r="AE9" s="5">
        <v>56400</v>
      </c>
      <c r="AF9" s="5">
        <v>0</v>
      </c>
      <c r="AG9" s="5">
        <v>0</v>
      </c>
      <c r="AH9" s="5">
        <v>0</v>
      </c>
      <c r="AI9" s="5">
        <v>750</v>
      </c>
      <c r="AJ9" s="28">
        <f t="shared" si="9"/>
        <v>478170</v>
      </c>
      <c r="AK9" s="5">
        <v>608970</v>
      </c>
      <c r="AL9" s="40">
        <f t="shared" ref="AL9:AL13" si="15">AM9+AN9+AO9+AP9+AQ9+AR9</f>
        <v>130800</v>
      </c>
      <c r="AM9" s="40">
        <v>0</v>
      </c>
      <c r="AN9" s="40">
        <v>129700</v>
      </c>
      <c r="AO9" s="40">
        <v>0</v>
      </c>
      <c r="AP9" s="40">
        <v>0</v>
      </c>
      <c r="AQ9" s="40">
        <v>0</v>
      </c>
      <c r="AR9" s="40">
        <v>1100</v>
      </c>
      <c r="AS9" s="27">
        <f t="shared" si="5"/>
        <v>772802</v>
      </c>
      <c r="AT9" s="5">
        <v>923402</v>
      </c>
      <c r="AU9" s="40">
        <f t="shared" si="10"/>
        <v>150600</v>
      </c>
      <c r="AV9" s="40">
        <v>0</v>
      </c>
      <c r="AW9" s="40">
        <v>149100</v>
      </c>
      <c r="AX9" s="40">
        <v>0</v>
      </c>
      <c r="AY9" s="40">
        <v>0</v>
      </c>
      <c r="AZ9" s="40">
        <v>0</v>
      </c>
      <c r="BA9" s="40">
        <v>1500</v>
      </c>
      <c r="BB9" s="27">
        <f t="shared" si="6"/>
        <v>1110649</v>
      </c>
      <c r="BC9" s="24">
        <v>1283914</v>
      </c>
      <c r="BD9" s="24">
        <f t="shared" ref="BD9:BD13" si="16">BE9+BF9+BG9+BH9+BI9+BJ9</f>
        <v>173265</v>
      </c>
      <c r="BE9" s="24">
        <v>0</v>
      </c>
      <c r="BF9" s="24">
        <v>171465</v>
      </c>
      <c r="BG9" s="24">
        <v>0</v>
      </c>
      <c r="BH9" s="24">
        <v>0</v>
      </c>
      <c r="BI9" s="24">
        <v>0</v>
      </c>
      <c r="BJ9" s="24">
        <v>1800</v>
      </c>
    </row>
    <row r="10" spans="1:62" ht="57" customHeight="1">
      <c r="A10" s="12">
        <v>3</v>
      </c>
      <c r="B10" s="45" t="s">
        <v>25</v>
      </c>
      <c r="C10" s="46"/>
      <c r="D10" s="26">
        <f t="shared" si="11"/>
        <v>9079</v>
      </c>
      <c r="E10" s="1">
        <v>21079</v>
      </c>
      <c r="F10" s="1">
        <f t="shared" si="12"/>
        <v>12000</v>
      </c>
      <c r="G10" s="4">
        <v>6400</v>
      </c>
      <c r="H10" s="1">
        <v>5400</v>
      </c>
      <c r="I10" s="1">
        <v>0</v>
      </c>
      <c r="J10" s="4">
        <v>0</v>
      </c>
      <c r="K10" s="4">
        <v>0</v>
      </c>
      <c r="L10" s="1">
        <v>200</v>
      </c>
      <c r="M10" s="39">
        <f t="shared" ref="M10:M12" si="17">F10</f>
        <v>12000</v>
      </c>
      <c r="N10" s="39">
        <f t="shared" si="7"/>
        <v>6400</v>
      </c>
      <c r="O10" s="39">
        <f t="shared" si="7"/>
        <v>5400</v>
      </c>
      <c r="P10" s="39">
        <f t="shared" si="7"/>
        <v>0</v>
      </c>
      <c r="Q10" s="39">
        <f t="shared" si="7"/>
        <v>0</v>
      </c>
      <c r="R10" s="39">
        <f t="shared" si="7"/>
        <v>0</v>
      </c>
      <c r="S10" s="39">
        <v>200</v>
      </c>
      <c r="T10" s="26">
        <f t="shared" si="13"/>
        <v>15490</v>
      </c>
      <c r="U10" s="1">
        <v>21900</v>
      </c>
      <c r="V10" s="1">
        <f t="shared" si="14"/>
        <v>6410</v>
      </c>
      <c r="W10" s="4">
        <v>0</v>
      </c>
      <c r="X10" s="1">
        <v>6210</v>
      </c>
      <c r="Y10" s="1">
        <v>0</v>
      </c>
      <c r="Z10" s="4">
        <v>0</v>
      </c>
      <c r="AA10" s="4">
        <v>0</v>
      </c>
      <c r="AB10" s="1">
        <v>200</v>
      </c>
      <c r="AC10" s="5">
        <f t="shared" si="8"/>
        <v>3205</v>
      </c>
      <c r="AD10" s="5">
        <v>0</v>
      </c>
      <c r="AE10" s="5">
        <v>3105</v>
      </c>
      <c r="AF10" s="1">
        <v>0</v>
      </c>
      <c r="AG10" s="4">
        <v>0</v>
      </c>
      <c r="AH10" s="4">
        <v>0</v>
      </c>
      <c r="AI10" s="5">
        <v>100</v>
      </c>
      <c r="AJ10" s="28">
        <f t="shared" si="9"/>
        <v>124682</v>
      </c>
      <c r="AK10" s="5">
        <v>134323</v>
      </c>
      <c r="AL10" s="40">
        <f t="shared" si="15"/>
        <v>9641</v>
      </c>
      <c r="AM10" s="40">
        <v>0</v>
      </c>
      <c r="AN10" s="5">
        <v>7141</v>
      </c>
      <c r="AO10" s="40">
        <v>0</v>
      </c>
      <c r="AP10" s="40">
        <v>0</v>
      </c>
      <c r="AQ10" s="40">
        <v>0</v>
      </c>
      <c r="AR10" s="40">
        <v>2500</v>
      </c>
      <c r="AS10" s="27">
        <f t="shared" si="5"/>
        <v>256946</v>
      </c>
      <c r="AT10" s="5">
        <v>269458</v>
      </c>
      <c r="AU10" s="40">
        <f t="shared" si="10"/>
        <v>12512</v>
      </c>
      <c r="AV10" s="40">
        <v>0</v>
      </c>
      <c r="AW10" s="5">
        <v>8212</v>
      </c>
      <c r="AX10" s="40">
        <v>0</v>
      </c>
      <c r="AY10" s="40">
        <v>0</v>
      </c>
      <c r="AZ10" s="40">
        <v>0</v>
      </c>
      <c r="BA10" s="40">
        <v>4300</v>
      </c>
      <c r="BB10" s="27">
        <f t="shared" si="6"/>
        <v>328349</v>
      </c>
      <c r="BC10" s="24">
        <v>343093</v>
      </c>
      <c r="BD10" s="24">
        <f t="shared" si="16"/>
        <v>14744</v>
      </c>
      <c r="BE10" s="24">
        <v>0</v>
      </c>
      <c r="BF10" s="24">
        <v>9444</v>
      </c>
      <c r="BG10" s="24">
        <v>0</v>
      </c>
      <c r="BH10" s="24">
        <v>0</v>
      </c>
      <c r="BI10" s="24">
        <v>0</v>
      </c>
      <c r="BJ10" s="24">
        <v>5300</v>
      </c>
    </row>
    <row r="11" spans="1:62" ht="61.5" customHeight="1">
      <c r="A11" s="12">
        <v>4</v>
      </c>
      <c r="B11" s="45" t="s">
        <v>19</v>
      </c>
      <c r="C11" s="46"/>
      <c r="D11" s="26">
        <f t="shared" si="11"/>
        <v>0</v>
      </c>
      <c r="E11" s="1">
        <v>0</v>
      </c>
      <c r="F11" s="1">
        <f t="shared" si="12"/>
        <v>0</v>
      </c>
      <c r="G11" s="4">
        <v>0</v>
      </c>
      <c r="H11" s="1">
        <v>0</v>
      </c>
      <c r="I11" s="1">
        <v>0</v>
      </c>
      <c r="J11" s="4">
        <v>0</v>
      </c>
      <c r="K11" s="4">
        <v>0</v>
      </c>
      <c r="L11" s="1">
        <v>0</v>
      </c>
      <c r="M11" s="39">
        <f t="shared" si="17"/>
        <v>0</v>
      </c>
      <c r="N11" s="39">
        <f t="shared" si="7"/>
        <v>0</v>
      </c>
      <c r="O11" s="39">
        <f t="shared" si="7"/>
        <v>0</v>
      </c>
      <c r="P11" s="39">
        <f t="shared" si="7"/>
        <v>0</v>
      </c>
      <c r="Q11" s="39">
        <f t="shared" si="7"/>
        <v>0</v>
      </c>
      <c r="R11" s="39">
        <f t="shared" si="7"/>
        <v>0</v>
      </c>
      <c r="S11" s="39">
        <f t="shared" si="7"/>
        <v>0</v>
      </c>
      <c r="T11" s="26">
        <f t="shared" si="13"/>
        <v>0</v>
      </c>
      <c r="U11" s="1">
        <v>0</v>
      </c>
      <c r="V11" s="1">
        <f t="shared" si="14"/>
        <v>0</v>
      </c>
      <c r="W11" s="4">
        <v>0</v>
      </c>
      <c r="X11" s="1">
        <v>0</v>
      </c>
      <c r="Y11" s="1">
        <v>0</v>
      </c>
      <c r="Z11" s="4">
        <v>0</v>
      </c>
      <c r="AA11" s="4">
        <v>0</v>
      </c>
      <c r="AB11" s="1">
        <v>0</v>
      </c>
      <c r="AC11" s="42">
        <f t="shared" ref="AC11:AC13" si="18">AD11-AE11</f>
        <v>0</v>
      </c>
      <c r="AD11" s="5">
        <v>0</v>
      </c>
      <c r="AE11" s="5">
        <v>0</v>
      </c>
      <c r="AF11" s="1">
        <v>0</v>
      </c>
      <c r="AG11" s="4">
        <v>0</v>
      </c>
      <c r="AH11" s="4">
        <v>0</v>
      </c>
      <c r="AI11" s="1">
        <v>0</v>
      </c>
      <c r="AJ11" s="28">
        <f t="shared" si="9"/>
        <v>0</v>
      </c>
      <c r="AK11" s="5">
        <v>22600</v>
      </c>
      <c r="AL11" s="40">
        <f t="shared" si="15"/>
        <v>22600</v>
      </c>
      <c r="AM11" s="40">
        <v>0</v>
      </c>
      <c r="AN11" s="5">
        <v>21200</v>
      </c>
      <c r="AO11" s="40">
        <v>0</v>
      </c>
      <c r="AP11" s="40">
        <v>0</v>
      </c>
      <c r="AQ11" s="40">
        <v>0</v>
      </c>
      <c r="AR11" s="40">
        <v>1400</v>
      </c>
      <c r="AS11" s="27">
        <f t="shared" si="5"/>
        <v>50825</v>
      </c>
      <c r="AT11" s="5">
        <v>87925</v>
      </c>
      <c r="AU11" s="40">
        <f t="shared" si="10"/>
        <v>37100</v>
      </c>
      <c r="AV11" s="40">
        <v>0</v>
      </c>
      <c r="AW11" s="40">
        <v>24400</v>
      </c>
      <c r="AX11" s="40">
        <v>0</v>
      </c>
      <c r="AY11" s="40">
        <v>0</v>
      </c>
      <c r="AZ11" s="40">
        <v>0</v>
      </c>
      <c r="BA11" s="40">
        <v>12700</v>
      </c>
      <c r="BB11" s="27">
        <f t="shared" si="6"/>
        <v>90420</v>
      </c>
      <c r="BC11" s="24">
        <v>135080</v>
      </c>
      <c r="BD11" s="24">
        <f t="shared" si="16"/>
        <v>44660</v>
      </c>
      <c r="BE11" s="24">
        <v>0</v>
      </c>
      <c r="BF11" s="24">
        <v>28060</v>
      </c>
      <c r="BG11" s="24">
        <v>0</v>
      </c>
      <c r="BH11" s="24">
        <v>0</v>
      </c>
      <c r="BI11" s="24">
        <v>0</v>
      </c>
      <c r="BJ11" s="24">
        <v>16600</v>
      </c>
    </row>
    <row r="12" spans="1:62" ht="61.5" customHeight="1">
      <c r="A12" s="14">
        <v>5</v>
      </c>
      <c r="B12" s="45" t="s">
        <v>41</v>
      </c>
      <c r="C12" s="46"/>
      <c r="D12" s="26">
        <f t="shared" si="11"/>
        <v>0</v>
      </c>
      <c r="E12" s="1">
        <v>0</v>
      </c>
      <c r="F12" s="1">
        <f t="shared" si="12"/>
        <v>0</v>
      </c>
      <c r="G12" s="4">
        <v>0</v>
      </c>
      <c r="H12" s="1">
        <v>0</v>
      </c>
      <c r="I12" s="1">
        <v>0</v>
      </c>
      <c r="J12" s="4">
        <v>0</v>
      </c>
      <c r="K12" s="4">
        <v>0</v>
      </c>
      <c r="L12" s="1">
        <v>0</v>
      </c>
      <c r="M12" s="39">
        <f t="shared" si="17"/>
        <v>0</v>
      </c>
      <c r="N12" s="39">
        <f t="shared" si="7"/>
        <v>0</v>
      </c>
      <c r="O12" s="39">
        <f t="shared" si="7"/>
        <v>0</v>
      </c>
      <c r="P12" s="39">
        <f t="shared" si="7"/>
        <v>0</v>
      </c>
      <c r="Q12" s="39">
        <f t="shared" si="7"/>
        <v>0</v>
      </c>
      <c r="R12" s="39">
        <f t="shared" si="7"/>
        <v>0</v>
      </c>
      <c r="S12" s="39">
        <f t="shared" si="7"/>
        <v>0</v>
      </c>
      <c r="T12" s="26">
        <f t="shared" si="13"/>
        <v>0</v>
      </c>
      <c r="U12" s="1">
        <v>0</v>
      </c>
      <c r="V12" s="1">
        <f t="shared" si="14"/>
        <v>0</v>
      </c>
      <c r="W12" s="4">
        <v>0</v>
      </c>
      <c r="X12" s="1">
        <v>0</v>
      </c>
      <c r="Y12" s="1">
        <v>0</v>
      </c>
      <c r="Z12" s="4">
        <v>0</v>
      </c>
      <c r="AA12" s="4">
        <v>0</v>
      </c>
      <c r="AB12" s="1">
        <v>0</v>
      </c>
      <c r="AC12" s="42">
        <f t="shared" si="18"/>
        <v>0</v>
      </c>
      <c r="AD12" s="5">
        <v>0</v>
      </c>
      <c r="AE12" s="5">
        <v>0</v>
      </c>
      <c r="AF12" s="1">
        <v>0</v>
      </c>
      <c r="AG12" s="4">
        <v>0</v>
      </c>
      <c r="AH12" s="4">
        <v>0</v>
      </c>
      <c r="AI12" s="1">
        <v>0</v>
      </c>
      <c r="AJ12" s="28">
        <f t="shared" si="9"/>
        <v>25050</v>
      </c>
      <c r="AK12" s="5">
        <v>27950</v>
      </c>
      <c r="AL12" s="40">
        <f t="shared" si="15"/>
        <v>2900</v>
      </c>
      <c r="AM12" s="40">
        <v>0</v>
      </c>
      <c r="AN12" s="40">
        <v>2900</v>
      </c>
      <c r="AO12" s="40">
        <v>0</v>
      </c>
      <c r="AP12" s="40">
        <v>0</v>
      </c>
      <c r="AQ12" s="40">
        <v>0</v>
      </c>
      <c r="AR12" s="40">
        <v>0</v>
      </c>
      <c r="AS12" s="27">
        <f t="shared" si="5"/>
        <v>59370</v>
      </c>
      <c r="AT12" s="5">
        <v>62670</v>
      </c>
      <c r="AU12" s="40">
        <f t="shared" si="10"/>
        <v>3300</v>
      </c>
      <c r="AV12" s="40">
        <v>0</v>
      </c>
      <c r="AW12" s="40">
        <v>3300</v>
      </c>
      <c r="AX12" s="40">
        <v>0</v>
      </c>
      <c r="AY12" s="40">
        <v>0</v>
      </c>
      <c r="AZ12" s="40">
        <v>0</v>
      </c>
      <c r="BA12" s="40">
        <v>0</v>
      </c>
      <c r="BB12" s="27">
        <f t="shared" si="6"/>
        <v>76553</v>
      </c>
      <c r="BC12" s="24">
        <v>80315</v>
      </c>
      <c r="BD12" s="24">
        <f t="shared" si="16"/>
        <v>3762</v>
      </c>
      <c r="BE12" s="24">
        <v>0</v>
      </c>
      <c r="BF12" s="24">
        <v>3762</v>
      </c>
      <c r="BG12" s="24">
        <v>0</v>
      </c>
      <c r="BH12" s="24">
        <v>0</v>
      </c>
      <c r="BI12" s="24">
        <v>0</v>
      </c>
      <c r="BJ12" s="24">
        <v>0</v>
      </c>
    </row>
    <row r="13" spans="1:62" ht="42" customHeight="1">
      <c r="A13" s="12">
        <v>6</v>
      </c>
      <c r="B13" s="45" t="s">
        <v>18</v>
      </c>
      <c r="C13" s="46"/>
      <c r="D13" s="26">
        <f t="shared" si="11"/>
        <v>7762</v>
      </c>
      <c r="E13" s="1">
        <v>13875</v>
      </c>
      <c r="F13" s="1">
        <f t="shared" si="12"/>
        <v>6113</v>
      </c>
      <c r="G13" s="4">
        <v>0</v>
      </c>
      <c r="H13" s="1">
        <v>6113</v>
      </c>
      <c r="I13" s="1">
        <v>0</v>
      </c>
      <c r="J13" s="4">
        <v>0</v>
      </c>
      <c r="K13" s="4">
        <v>0</v>
      </c>
      <c r="L13" s="1">
        <v>0</v>
      </c>
      <c r="M13" s="39">
        <f>N13+O13+P13+Q13+R13+S13</f>
        <v>6113</v>
      </c>
      <c r="N13" s="39">
        <v>0</v>
      </c>
      <c r="O13" s="39">
        <v>6113</v>
      </c>
      <c r="P13" s="39">
        <v>0</v>
      </c>
      <c r="Q13" s="39">
        <v>0</v>
      </c>
      <c r="R13" s="39">
        <v>0</v>
      </c>
      <c r="S13" s="39">
        <v>0</v>
      </c>
      <c r="T13" s="26">
        <f t="shared" si="13"/>
        <v>8138</v>
      </c>
      <c r="U13" s="1">
        <v>14251</v>
      </c>
      <c r="V13" s="1">
        <f t="shared" si="14"/>
        <v>6113</v>
      </c>
      <c r="W13" s="4">
        <v>0</v>
      </c>
      <c r="X13" s="1">
        <v>6113</v>
      </c>
      <c r="Y13" s="4">
        <v>0</v>
      </c>
      <c r="Z13" s="4">
        <v>0</v>
      </c>
      <c r="AA13" s="4">
        <v>0</v>
      </c>
      <c r="AB13" s="1">
        <v>0</v>
      </c>
      <c r="AC13" s="42">
        <f t="shared" si="18"/>
        <v>0</v>
      </c>
      <c r="AD13" s="5">
        <v>0</v>
      </c>
      <c r="AE13" s="5">
        <v>0</v>
      </c>
      <c r="AF13" s="4">
        <v>0</v>
      </c>
      <c r="AG13" s="4">
        <v>0</v>
      </c>
      <c r="AH13" s="4">
        <v>0</v>
      </c>
      <c r="AI13" s="1">
        <v>0</v>
      </c>
      <c r="AJ13" s="28">
        <f t="shared" si="9"/>
        <v>30000</v>
      </c>
      <c r="AK13" s="40">
        <v>30000</v>
      </c>
      <c r="AL13" s="40">
        <f t="shared" si="15"/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27">
        <f t="shared" si="5"/>
        <v>30000</v>
      </c>
      <c r="AT13" s="40">
        <v>30000</v>
      </c>
      <c r="AU13" s="40">
        <f t="shared" si="10"/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27">
        <f t="shared" si="6"/>
        <v>30000</v>
      </c>
      <c r="BC13" s="24">
        <v>30000</v>
      </c>
      <c r="BD13" s="24">
        <f t="shared" si="16"/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</row>
    <row r="14" spans="1:62" ht="71.25" customHeight="1">
      <c r="A14" s="16" t="s">
        <v>11</v>
      </c>
      <c r="B14" s="52" t="s">
        <v>15</v>
      </c>
      <c r="C14" s="52"/>
      <c r="D14" s="26">
        <f>E14-F14</f>
        <v>680385.99999999988</v>
      </c>
      <c r="E14" s="26">
        <f>E15+E20+E21</f>
        <v>1522353.2</v>
      </c>
      <c r="F14" s="26">
        <f>G14+H14+I14+J14+K14+L14</f>
        <v>841967.20000000007</v>
      </c>
      <c r="G14" s="26">
        <f>G15+G20+G21</f>
        <v>649038.80000000005</v>
      </c>
      <c r="H14" s="26">
        <f t="shared" ref="H14:L14" si="19">H15+H20+H21</f>
        <v>76252.899999999994</v>
      </c>
      <c r="I14" s="26">
        <f t="shared" si="19"/>
        <v>18320.099999999999</v>
      </c>
      <c r="J14" s="26">
        <f t="shared" si="19"/>
        <v>0</v>
      </c>
      <c r="K14" s="26">
        <f t="shared" si="19"/>
        <v>0</v>
      </c>
      <c r="L14" s="26">
        <f t="shared" si="19"/>
        <v>98355.4</v>
      </c>
      <c r="M14" s="26">
        <f>N14+O14+P14+Q14+R14+S14</f>
        <v>841967.20000000007</v>
      </c>
      <c r="N14" s="26">
        <f>N15+N20+N21</f>
        <v>649038.80000000005</v>
      </c>
      <c r="O14" s="26">
        <f t="shared" ref="O14" si="20">O15+O20+O21</f>
        <v>76252.899999999994</v>
      </c>
      <c r="P14" s="26">
        <f t="shared" ref="P14" si="21">P15+P20+P21</f>
        <v>18320.099999999999</v>
      </c>
      <c r="Q14" s="26">
        <f t="shared" ref="Q14" si="22">Q15+Q20+Q21</f>
        <v>0</v>
      </c>
      <c r="R14" s="26">
        <f t="shared" ref="R14" si="23">R15+R20+R21</f>
        <v>0</v>
      </c>
      <c r="S14" s="26">
        <f t="shared" ref="S14" si="24">S15+S20+S21</f>
        <v>98355.4</v>
      </c>
      <c r="T14" s="26">
        <f>U14-V14</f>
        <v>1415826.9100000001</v>
      </c>
      <c r="U14" s="26">
        <f>U15+U20+U21</f>
        <v>1564625.1</v>
      </c>
      <c r="V14" s="26">
        <f>W14+X14+Y14+Z14+AA14+AB14</f>
        <v>148798.19</v>
      </c>
      <c r="W14" s="26">
        <f>W15+W20+W21</f>
        <v>104158.6</v>
      </c>
      <c r="X14" s="26">
        <f t="shared" ref="X14" si="25">X15+X20+X21</f>
        <v>16678.2</v>
      </c>
      <c r="Y14" s="26">
        <f t="shared" ref="Y14" si="26">Y15+Y20+Y21</f>
        <v>27961.39</v>
      </c>
      <c r="Z14" s="26">
        <f t="shared" ref="Z14" si="27">Z15+Z20+Z21</f>
        <v>0</v>
      </c>
      <c r="AA14" s="26">
        <f t="shared" ref="AA14" si="28">AA15+AA20+AA21</f>
        <v>0</v>
      </c>
      <c r="AB14" s="26">
        <f t="shared" ref="AB14" si="29">AB15+AB20+AB21</f>
        <v>0</v>
      </c>
      <c r="AC14" s="26">
        <f t="shared" ref="AC14:AC19" si="30">AD14+AE14+AF14+AG14+AH14+AI14</f>
        <v>91511.5</v>
      </c>
      <c r="AD14" s="26">
        <f>AD15+AD20+AD21</f>
        <v>90511.5</v>
      </c>
      <c r="AE14" s="26">
        <f t="shared" ref="AE14" si="31">AE15+AE20+AE21</f>
        <v>1000</v>
      </c>
      <c r="AF14" s="26">
        <f t="shared" ref="AF14" si="32">AF15+AF20+AF21</f>
        <v>0</v>
      </c>
      <c r="AG14" s="26">
        <f t="shared" ref="AG14" si="33">AG15+AG20+AG21</f>
        <v>0</v>
      </c>
      <c r="AH14" s="26">
        <f t="shared" ref="AH14" si="34">AH15+AH20+AH21</f>
        <v>0</v>
      </c>
      <c r="AI14" s="26">
        <f t="shared" ref="AI14" si="35">AI15+AI20+AI21</f>
        <v>0</v>
      </c>
      <c r="AJ14" s="28">
        <f>AK14-AL14</f>
        <v>144559.70000000001</v>
      </c>
      <c r="AK14" s="29">
        <f>AK15+AK20</f>
        <v>156017.59000000003</v>
      </c>
      <c r="AL14" s="29">
        <f>AM14+AN14+AO14+AP14+AQ14+AR14</f>
        <v>11457.89</v>
      </c>
      <c r="AM14" s="29">
        <f>AM15+AM20+AM21</f>
        <v>0</v>
      </c>
      <c r="AN14" s="29">
        <f t="shared" ref="AN14:BJ14" si="36">AN15+AN20+AN21</f>
        <v>11300</v>
      </c>
      <c r="AO14" s="29">
        <f t="shared" si="36"/>
        <v>157.88999999999999</v>
      </c>
      <c r="AP14" s="29">
        <f t="shared" si="36"/>
        <v>0</v>
      </c>
      <c r="AQ14" s="29">
        <f t="shared" si="36"/>
        <v>0</v>
      </c>
      <c r="AR14" s="29">
        <f t="shared" si="36"/>
        <v>0</v>
      </c>
      <c r="AS14" s="27">
        <f t="shared" si="5"/>
        <v>405000</v>
      </c>
      <c r="AT14" s="29">
        <f t="shared" si="36"/>
        <v>405000</v>
      </c>
      <c r="AU14" s="27">
        <f t="shared" si="10"/>
        <v>0</v>
      </c>
      <c r="AV14" s="29">
        <f t="shared" si="36"/>
        <v>0</v>
      </c>
      <c r="AW14" s="29">
        <f t="shared" si="36"/>
        <v>0</v>
      </c>
      <c r="AX14" s="29">
        <f t="shared" si="36"/>
        <v>0</v>
      </c>
      <c r="AY14" s="29">
        <f t="shared" si="36"/>
        <v>0</v>
      </c>
      <c r="AZ14" s="29">
        <f t="shared" si="36"/>
        <v>0</v>
      </c>
      <c r="BA14" s="29">
        <f t="shared" si="36"/>
        <v>0</v>
      </c>
      <c r="BB14" s="27">
        <f t="shared" si="6"/>
        <v>0</v>
      </c>
      <c r="BC14" s="27">
        <f t="shared" ref="BC14" si="37">BD14+BE14+BF14+BG14+BH14+BI14</f>
        <v>0</v>
      </c>
      <c r="BD14" s="29">
        <f t="shared" si="36"/>
        <v>0</v>
      </c>
      <c r="BE14" s="29">
        <f t="shared" si="36"/>
        <v>0</v>
      </c>
      <c r="BF14" s="29">
        <f t="shared" si="36"/>
        <v>0</v>
      </c>
      <c r="BG14" s="29">
        <f t="shared" si="36"/>
        <v>0</v>
      </c>
      <c r="BH14" s="29">
        <f t="shared" si="36"/>
        <v>0</v>
      </c>
      <c r="BI14" s="29">
        <f t="shared" si="36"/>
        <v>0</v>
      </c>
      <c r="BJ14" s="29">
        <f t="shared" si="36"/>
        <v>0</v>
      </c>
    </row>
    <row r="15" spans="1:62" ht="92.25" customHeight="1">
      <c r="A15" s="15" t="s">
        <v>9</v>
      </c>
      <c r="B15" s="43" t="s">
        <v>48</v>
      </c>
      <c r="C15" s="44"/>
      <c r="D15" s="26">
        <f t="shared" ref="D15:D21" si="38">E15-F15</f>
        <v>291385.99999999988</v>
      </c>
      <c r="E15" s="6">
        <f>E16+E17+E18+E19</f>
        <v>1117353.2</v>
      </c>
      <c r="F15" s="1">
        <f t="shared" ref="F15:F21" si="39">G15+H15+I15+J15+K15+L15</f>
        <v>825967.20000000007</v>
      </c>
      <c r="G15" s="6">
        <f>G16+G17+G18+G19</f>
        <v>641038.80000000005</v>
      </c>
      <c r="H15" s="6">
        <f t="shared" ref="H15:L15" si="40">H16+H17+H18+H19</f>
        <v>68252.899999999994</v>
      </c>
      <c r="I15" s="6">
        <f t="shared" si="40"/>
        <v>18320.099999999999</v>
      </c>
      <c r="J15" s="6">
        <f t="shared" si="40"/>
        <v>0</v>
      </c>
      <c r="K15" s="6">
        <f t="shared" si="40"/>
        <v>0</v>
      </c>
      <c r="L15" s="6">
        <f t="shared" si="40"/>
        <v>98355.4</v>
      </c>
      <c r="M15" s="36">
        <f>M16+M17+M18+M19</f>
        <v>825967.20000000019</v>
      </c>
      <c r="N15" s="36">
        <f t="shared" ref="N15:S15" si="41">N16+N17+N18+N19</f>
        <v>641038.80000000005</v>
      </c>
      <c r="O15" s="36">
        <f t="shared" si="41"/>
        <v>68252.899999999994</v>
      </c>
      <c r="P15" s="36">
        <f t="shared" si="41"/>
        <v>18320.099999999999</v>
      </c>
      <c r="Q15" s="36">
        <f t="shared" si="41"/>
        <v>0</v>
      </c>
      <c r="R15" s="36">
        <f t="shared" si="41"/>
        <v>0</v>
      </c>
      <c r="S15" s="36">
        <f t="shared" si="41"/>
        <v>98355.4</v>
      </c>
      <c r="T15" s="26">
        <f t="shared" ref="T15:T21" si="42">U15-V15</f>
        <v>1024160.0100000001</v>
      </c>
      <c r="U15" s="6">
        <f>U16+U17+U18+U19</f>
        <v>1159625.1000000001</v>
      </c>
      <c r="V15" s="1">
        <f t="shared" ref="V15:V21" si="43">W15+X15+Y15+Z15+AA15+AB15</f>
        <v>135465.09</v>
      </c>
      <c r="W15" s="6">
        <f>W16+W17+W18+W19</f>
        <v>94825.5</v>
      </c>
      <c r="X15" s="6">
        <f t="shared" ref="X15:AB15" si="44">X16+X17+X18+X19</f>
        <v>12678.2</v>
      </c>
      <c r="Y15" s="6">
        <f t="shared" si="44"/>
        <v>27961.39</v>
      </c>
      <c r="Z15" s="6">
        <f t="shared" si="44"/>
        <v>0</v>
      </c>
      <c r="AA15" s="6">
        <f t="shared" si="44"/>
        <v>0</v>
      </c>
      <c r="AB15" s="6">
        <f t="shared" si="44"/>
        <v>0</v>
      </c>
      <c r="AC15" s="6">
        <f t="shared" si="30"/>
        <v>90511.5</v>
      </c>
      <c r="AD15" s="6">
        <f>AD16+AD17+AD18+AD19</f>
        <v>90511.5</v>
      </c>
      <c r="AE15" s="6">
        <f t="shared" ref="AE15" si="45">AE16+AE17+AE18+AE19</f>
        <v>0</v>
      </c>
      <c r="AF15" s="6">
        <f t="shared" ref="AF15" si="46">AF16+AF17+AF18+AF19</f>
        <v>0</v>
      </c>
      <c r="AG15" s="6">
        <f t="shared" ref="AG15" si="47">AG16+AG17+AG18+AG19</f>
        <v>0</v>
      </c>
      <c r="AH15" s="6">
        <f t="shared" ref="AH15" si="48">AH16+AH17+AH18+AH19</f>
        <v>0</v>
      </c>
      <c r="AI15" s="6">
        <f t="shared" ref="AI15" si="49">AI16+AI17+AI18+AI19</f>
        <v>0</v>
      </c>
      <c r="AJ15" s="28">
        <f t="shared" ref="AJ15:AJ19" si="50">AK15-AL15</f>
        <v>144559.70000000001</v>
      </c>
      <c r="AK15" s="7">
        <f>AK16+AK17+AK18+AK19</f>
        <v>156017.59000000003</v>
      </c>
      <c r="AL15" s="7">
        <f>AL16+AL17+AL18+AL19</f>
        <v>11457.89</v>
      </c>
      <c r="AM15" s="7">
        <f t="shared" ref="AM15:AQ15" si="51">AM16+AM17+AM18+AM19</f>
        <v>0</v>
      </c>
      <c r="AN15" s="7">
        <f t="shared" si="51"/>
        <v>11300</v>
      </c>
      <c r="AO15" s="7">
        <f t="shared" si="51"/>
        <v>157.88999999999999</v>
      </c>
      <c r="AP15" s="7">
        <f t="shared" si="51"/>
        <v>0</v>
      </c>
      <c r="AQ15" s="7">
        <f t="shared" si="51"/>
        <v>0</v>
      </c>
      <c r="AR15" s="7">
        <v>0</v>
      </c>
      <c r="AS15" s="27">
        <f t="shared" si="5"/>
        <v>0</v>
      </c>
      <c r="AT15" s="41">
        <v>0</v>
      </c>
      <c r="AU15" s="40">
        <f t="shared" si="10"/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27">
        <f t="shared" si="6"/>
        <v>0</v>
      </c>
      <c r="BC15" s="41">
        <v>0</v>
      </c>
      <c r="BD15" s="40">
        <f t="shared" ref="BD15:BD21" si="52">BE15+BF15+BG15+BH15+BI15+BJ15</f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</row>
    <row r="16" spans="1:62" ht="58.5" customHeight="1">
      <c r="A16" s="15" t="s">
        <v>26</v>
      </c>
      <c r="B16" s="56" t="s">
        <v>46</v>
      </c>
      <c r="C16" s="57"/>
      <c r="D16" s="26">
        <f t="shared" si="38"/>
        <v>0</v>
      </c>
      <c r="E16" s="24">
        <v>56943.3</v>
      </c>
      <c r="F16" s="1">
        <f t="shared" si="39"/>
        <v>56943.3</v>
      </c>
      <c r="G16" s="6">
        <v>46000</v>
      </c>
      <c r="H16" s="6">
        <v>7000</v>
      </c>
      <c r="I16" s="6">
        <v>3943.3</v>
      </c>
      <c r="J16" s="6">
        <v>0</v>
      </c>
      <c r="K16" s="6">
        <v>0</v>
      </c>
      <c r="L16" s="6">
        <v>0</v>
      </c>
      <c r="M16" s="36">
        <f>N16+O16+P16+Q16+R16+S16</f>
        <v>56943.3</v>
      </c>
      <c r="N16" s="36">
        <v>46000</v>
      </c>
      <c r="O16" s="36">
        <v>7000</v>
      </c>
      <c r="P16" s="36">
        <f>I16</f>
        <v>3943.3</v>
      </c>
      <c r="Q16" s="36">
        <f t="shared" ref="Q16:S19" si="53">J16</f>
        <v>0</v>
      </c>
      <c r="R16" s="36">
        <f t="shared" si="53"/>
        <v>0</v>
      </c>
      <c r="S16" s="36">
        <f t="shared" si="53"/>
        <v>0</v>
      </c>
      <c r="T16" s="26">
        <v>0</v>
      </c>
      <c r="U16" s="6">
        <f>V16</f>
        <v>8499.5</v>
      </c>
      <c r="V16" s="1">
        <f t="shared" si="43"/>
        <v>8499.5</v>
      </c>
      <c r="W16" s="6">
        <v>0</v>
      </c>
      <c r="X16" s="6">
        <v>7940</v>
      </c>
      <c r="Y16" s="6">
        <v>559.5</v>
      </c>
      <c r="Z16" s="6">
        <v>0</v>
      </c>
      <c r="AA16" s="6">
        <v>0</v>
      </c>
      <c r="AB16" s="7">
        <v>0</v>
      </c>
      <c r="AC16" s="6">
        <f t="shared" si="30"/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28">
        <f t="shared" si="50"/>
        <v>0</v>
      </c>
      <c r="AK16" s="6">
        <v>6300</v>
      </c>
      <c r="AL16" s="7">
        <f>AM16+AN16+AO16+AP16+AQ16+AR16</f>
        <v>6300</v>
      </c>
      <c r="AM16" s="7">
        <v>0</v>
      </c>
      <c r="AN16" s="6">
        <v>6300</v>
      </c>
      <c r="AO16" s="6">
        <v>0</v>
      </c>
      <c r="AP16" s="6">
        <v>0</v>
      </c>
      <c r="AQ16" s="6">
        <v>0</v>
      </c>
      <c r="AR16" s="7">
        <v>0</v>
      </c>
      <c r="AS16" s="27">
        <f t="shared" si="5"/>
        <v>0</v>
      </c>
      <c r="AT16" s="41">
        <v>0</v>
      </c>
      <c r="AU16" s="40">
        <f t="shared" si="10"/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27">
        <f t="shared" si="6"/>
        <v>0</v>
      </c>
      <c r="BC16" s="41">
        <v>0</v>
      </c>
      <c r="BD16" s="40">
        <f t="shared" si="52"/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</row>
    <row r="17" spans="1:62" ht="38.25" customHeight="1">
      <c r="A17" s="15" t="s">
        <v>27</v>
      </c>
      <c r="B17" s="56" t="s">
        <v>47</v>
      </c>
      <c r="C17" s="57"/>
      <c r="D17" s="26">
        <f t="shared" si="38"/>
        <v>216541.69999999984</v>
      </c>
      <c r="E17" s="24">
        <v>925913.59999999998</v>
      </c>
      <c r="F17" s="1">
        <f t="shared" si="39"/>
        <v>709371.90000000014</v>
      </c>
      <c r="G17" s="6">
        <v>544738.80000000005</v>
      </c>
      <c r="H17" s="6">
        <v>61252.9</v>
      </c>
      <c r="I17" s="6">
        <v>5024.8</v>
      </c>
      <c r="J17" s="6">
        <v>0</v>
      </c>
      <c r="K17" s="6">
        <v>0</v>
      </c>
      <c r="L17" s="6">
        <v>98355.4</v>
      </c>
      <c r="M17" s="36">
        <f t="shared" ref="M17:M19" si="54">N17+O17+P17+Q17+R17+S17</f>
        <v>709371.90000000014</v>
      </c>
      <c r="N17" s="6">
        <v>544738.80000000005</v>
      </c>
      <c r="O17" s="6">
        <v>61252.9</v>
      </c>
      <c r="P17" s="36">
        <f t="shared" ref="P17:P19" si="55">I17</f>
        <v>5024.8</v>
      </c>
      <c r="Q17" s="36">
        <f t="shared" si="53"/>
        <v>0</v>
      </c>
      <c r="R17" s="36">
        <f t="shared" si="53"/>
        <v>0</v>
      </c>
      <c r="S17" s="36">
        <f t="shared" si="53"/>
        <v>98355.4</v>
      </c>
      <c r="T17" s="26">
        <f t="shared" si="42"/>
        <v>682600.01</v>
      </c>
      <c r="U17" s="6">
        <v>809565.6</v>
      </c>
      <c r="V17" s="1">
        <f t="shared" si="43"/>
        <v>126965.59</v>
      </c>
      <c r="W17" s="6">
        <v>94825.5</v>
      </c>
      <c r="X17" s="6">
        <v>4738.2</v>
      </c>
      <c r="Y17" s="6">
        <v>27401.89</v>
      </c>
      <c r="Z17" s="6">
        <v>0</v>
      </c>
      <c r="AA17" s="6">
        <v>0</v>
      </c>
      <c r="AB17" s="7">
        <v>0</v>
      </c>
      <c r="AC17" s="6">
        <f t="shared" si="30"/>
        <v>90511.5</v>
      </c>
      <c r="AD17" s="6">
        <v>90511.5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28">
        <f t="shared" si="50"/>
        <v>0</v>
      </c>
      <c r="AK17" s="7">
        <f>AL17</f>
        <v>5157.8900000000003</v>
      </c>
      <c r="AL17" s="7">
        <f t="shared" ref="AL17:AL19" si="56">AM17+AN17+AO17+AP17+AQ17+AR17</f>
        <v>5157.8900000000003</v>
      </c>
      <c r="AM17" s="7">
        <v>0</v>
      </c>
      <c r="AN17" s="7">
        <v>5000</v>
      </c>
      <c r="AO17" s="7">
        <v>157.88999999999999</v>
      </c>
      <c r="AP17" s="7">
        <v>0</v>
      </c>
      <c r="AQ17" s="7">
        <v>0</v>
      </c>
      <c r="AR17" s="7">
        <v>0</v>
      </c>
      <c r="AS17" s="27">
        <f t="shared" si="5"/>
        <v>0</v>
      </c>
      <c r="AT17" s="41">
        <f>AU17</f>
        <v>4421.05</v>
      </c>
      <c r="AU17" s="40">
        <f t="shared" si="10"/>
        <v>4421.05</v>
      </c>
      <c r="AV17" s="41">
        <v>0</v>
      </c>
      <c r="AW17" s="41">
        <v>4250</v>
      </c>
      <c r="AX17" s="41">
        <v>171.05</v>
      </c>
      <c r="AY17" s="41">
        <v>0</v>
      </c>
      <c r="AZ17" s="41">
        <v>0</v>
      </c>
      <c r="BA17" s="41">
        <v>0</v>
      </c>
      <c r="BB17" s="27">
        <f t="shared" si="6"/>
        <v>0</v>
      </c>
      <c r="BC17" s="41">
        <v>0</v>
      </c>
      <c r="BD17" s="40">
        <f t="shared" si="52"/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</row>
    <row r="18" spans="1:62" ht="37.5" customHeight="1">
      <c r="A18" s="15" t="s">
        <v>42</v>
      </c>
      <c r="B18" s="56" t="s">
        <v>43</v>
      </c>
      <c r="C18" s="57"/>
      <c r="D18" s="26">
        <f t="shared" si="38"/>
        <v>74844.3</v>
      </c>
      <c r="E18" s="24">
        <v>114496.3</v>
      </c>
      <c r="F18" s="1">
        <f t="shared" si="39"/>
        <v>39652</v>
      </c>
      <c r="G18" s="6">
        <v>31300</v>
      </c>
      <c r="H18" s="6">
        <v>0</v>
      </c>
      <c r="I18" s="6">
        <v>8352</v>
      </c>
      <c r="J18" s="6">
        <v>0</v>
      </c>
      <c r="K18" s="6">
        <v>0</v>
      </c>
      <c r="L18" s="6">
        <v>0</v>
      </c>
      <c r="M18" s="36">
        <f t="shared" si="54"/>
        <v>39652</v>
      </c>
      <c r="N18" s="36">
        <v>31300</v>
      </c>
      <c r="O18" s="36">
        <v>0</v>
      </c>
      <c r="P18" s="36">
        <f t="shared" si="55"/>
        <v>8352</v>
      </c>
      <c r="Q18" s="36">
        <f t="shared" si="53"/>
        <v>0</v>
      </c>
      <c r="R18" s="36">
        <f t="shared" si="53"/>
        <v>0</v>
      </c>
      <c r="S18" s="36">
        <f t="shared" si="53"/>
        <v>0</v>
      </c>
      <c r="T18" s="26">
        <f t="shared" si="42"/>
        <v>341560</v>
      </c>
      <c r="U18" s="6">
        <v>341560</v>
      </c>
      <c r="V18" s="1">
        <f t="shared" si="43"/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7">
        <v>0</v>
      </c>
      <c r="AC18" s="6">
        <f t="shared" si="30"/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28">
        <f t="shared" si="50"/>
        <v>144559.70000000001</v>
      </c>
      <c r="AK18" s="7">
        <v>144559.70000000001</v>
      </c>
      <c r="AL18" s="7">
        <f t="shared" si="56"/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27">
        <f t="shared" si="5"/>
        <v>0</v>
      </c>
      <c r="AT18" s="41">
        <v>0</v>
      </c>
      <c r="AU18" s="40">
        <f t="shared" si="10"/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27">
        <f t="shared" si="6"/>
        <v>0</v>
      </c>
      <c r="BC18" s="41">
        <v>0</v>
      </c>
      <c r="BD18" s="40">
        <f t="shared" si="52"/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</row>
    <row r="19" spans="1:62" ht="37.5" customHeight="1">
      <c r="A19" s="15" t="s">
        <v>44</v>
      </c>
      <c r="B19" s="56" t="s">
        <v>45</v>
      </c>
      <c r="C19" s="57"/>
      <c r="D19" s="26">
        <f t="shared" si="38"/>
        <v>0</v>
      </c>
      <c r="E19" s="24">
        <v>20000</v>
      </c>
      <c r="F19" s="1">
        <f t="shared" si="39"/>
        <v>20000</v>
      </c>
      <c r="G19" s="6">
        <v>19000</v>
      </c>
      <c r="H19" s="6">
        <v>0</v>
      </c>
      <c r="I19" s="6">
        <v>1000</v>
      </c>
      <c r="J19" s="6">
        <v>0</v>
      </c>
      <c r="K19" s="6">
        <v>0</v>
      </c>
      <c r="L19" s="6">
        <v>0</v>
      </c>
      <c r="M19" s="36">
        <f t="shared" si="54"/>
        <v>20000</v>
      </c>
      <c r="N19" s="36">
        <v>19000</v>
      </c>
      <c r="O19" s="36">
        <v>0</v>
      </c>
      <c r="P19" s="36">
        <f t="shared" si="55"/>
        <v>1000</v>
      </c>
      <c r="Q19" s="36">
        <f t="shared" si="53"/>
        <v>0</v>
      </c>
      <c r="R19" s="36">
        <f t="shared" si="53"/>
        <v>0</v>
      </c>
      <c r="S19" s="36">
        <f t="shared" si="53"/>
        <v>0</v>
      </c>
      <c r="T19" s="26">
        <f t="shared" si="42"/>
        <v>0</v>
      </c>
      <c r="U19" s="6">
        <v>0</v>
      </c>
      <c r="V19" s="1">
        <f t="shared" si="43"/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7">
        <v>0</v>
      </c>
      <c r="AC19" s="6">
        <f t="shared" si="30"/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7">
        <v>0</v>
      </c>
      <c r="AJ19" s="28">
        <f t="shared" si="50"/>
        <v>0</v>
      </c>
      <c r="AK19" s="7">
        <v>0</v>
      </c>
      <c r="AL19" s="7">
        <f t="shared" si="56"/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27">
        <f t="shared" si="5"/>
        <v>0</v>
      </c>
      <c r="AT19" s="41">
        <v>0</v>
      </c>
      <c r="AU19" s="40">
        <f t="shared" si="10"/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27">
        <f t="shared" si="6"/>
        <v>0</v>
      </c>
      <c r="BC19" s="41">
        <v>0</v>
      </c>
      <c r="BD19" s="40">
        <f t="shared" si="52"/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</row>
    <row r="20" spans="1:62" ht="57" customHeight="1">
      <c r="A20" s="15" t="s">
        <v>13</v>
      </c>
      <c r="B20" s="43" t="s">
        <v>20</v>
      </c>
      <c r="C20" s="44"/>
      <c r="D20" s="26">
        <f t="shared" si="38"/>
        <v>0</v>
      </c>
      <c r="E20" s="6">
        <v>0</v>
      </c>
      <c r="F20" s="1">
        <f t="shared" si="39"/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36">
        <f>N20+O20+P20+Q20+R20+S20</f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26">
        <f t="shared" si="42"/>
        <v>0</v>
      </c>
      <c r="U20" s="6">
        <v>0</v>
      </c>
      <c r="V20" s="1">
        <f t="shared" si="43"/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7">
        <v>0</v>
      </c>
      <c r="AC20" s="6">
        <f t="shared" ref="AC20:AC25" si="57">AD20+AE20+AF20+AG20+AH20+AI20</f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2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27">
        <f t="shared" si="5"/>
        <v>0</v>
      </c>
      <c r="AT20" s="40">
        <v>0</v>
      </c>
      <c r="AU20" s="40">
        <f t="shared" si="10"/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27">
        <f t="shared" si="6"/>
        <v>0</v>
      </c>
      <c r="BC20" s="40">
        <v>0</v>
      </c>
      <c r="BD20" s="40">
        <f t="shared" si="52"/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</row>
    <row r="21" spans="1:62" ht="73.5" customHeight="1">
      <c r="A21" s="15" t="s">
        <v>17</v>
      </c>
      <c r="B21" s="43" t="s">
        <v>16</v>
      </c>
      <c r="C21" s="44"/>
      <c r="D21" s="26">
        <f t="shared" si="38"/>
        <v>389000</v>
      </c>
      <c r="E21" s="25">
        <v>405000</v>
      </c>
      <c r="F21" s="1">
        <f t="shared" si="39"/>
        <v>16000</v>
      </c>
      <c r="G21" s="2">
        <v>8000</v>
      </c>
      <c r="H21" s="2">
        <v>8000</v>
      </c>
      <c r="I21" s="2">
        <v>0</v>
      </c>
      <c r="J21" s="2">
        <v>0</v>
      </c>
      <c r="K21" s="2">
        <v>0</v>
      </c>
      <c r="L21" s="2">
        <v>0</v>
      </c>
      <c r="M21" s="37">
        <f>N21+O21+P21+Q21+R21+S21</f>
        <v>16000</v>
      </c>
      <c r="N21" s="37">
        <v>8000</v>
      </c>
      <c r="O21" s="37">
        <v>8000</v>
      </c>
      <c r="P21" s="37">
        <v>0</v>
      </c>
      <c r="Q21" s="37">
        <v>0</v>
      </c>
      <c r="R21" s="37">
        <v>0</v>
      </c>
      <c r="S21" s="37">
        <v>0</v>
      </c>
      <c r="T21" s="26">
        <f t="shared" si="42"/>
        <v>391666.9</v>
      </c>
      <c r="U21" s="2">
        <v>405000</v>
      </c>
      <c r="V21" s="1">
        <f t="shared" si="43"/>
        <v>13333.1</v>
      </c>
      <c r="W21" s="2">
        <v>9333.1</v>
      </c>
      <c r="X21" s="2">
        <v>4000</v>
      </c>
      <c r="Y21" s="2">
        <v>0</v>
      </c>
      <c r="Z21" s="2">
        <v>0</v>
      </c>
      <c r="AA21" s="2">
        <v>0</v>
      </c>
      <c r="AB21" s="10">
        <v>0</v>
      </c>
      <c r="AC21" s="6">
        <f t="shared" si="57"/>
        <v>1000</v>
      </c>
      <c r="AD21" s="2">
        <v>0</v>
      </c>
      <c r="AE21" s="2">
        <v>1000</v>
      </c>
      <c r="AF21" s="2">
        <v>0</v>
      </c>
      <c r="AG21" s="2">
        <v>0</v>
      </c>
      <c r="AH21" s="2">
        <v>0</v>
      </c>
      <c r="AI21" s="10">
        <v>0</v>
      </c>
      <c r="AJ21" s="28">
        <f>AK21-AL21</f>
        <v>405000</v>
      </c>
      <c r="AK21" s="7">
        <v>405000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27">
        <f t="shared" si="5"/>
        <v>405000</v>
      </c>
      <c r="AT21" s="40">
        <v>405000</v>
      </c>
      <c r="AU21" s="40">
        <f t="shared" si="10"/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27">
        <f t="shared" si="6"/>
        <v>405000</v>
      </c>
      <c r="BC21" s="40">
        <v>405000</v>
      </c>
      <c r="BD21" s="40">
        <f t="shared" si="52"/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</row>
    <row r="22" spans="1:62" ht="96.75" customHeight="1">
      <c r="A22" s="16" t="s">
        <v>12</v>
      </c>
      <c r="B22" s="52" t="s">
        <v>8</v>
      </c>
      <c r="C22" s="52"/>
      <c r="D22" s="8">
        <f t="shared" ref="D22:M22" si="58">D23</f>
        <v>562</v>
      </c>
      <c r="E22" s="8">
        <f t="shared" si="58"/>
        <v>96555.1</v>
      </c>
      <c r="F22" s="8">
        <f t="shared" si="58"/>
        <v>95993.1</v>
      </c>
      <c r="G22" s="8">
        <f t="shared" si="58"/>
        <v>38158.699999999997</v>
      </c>
      <c r="H22" s="8">
        <f t="shared" si="58"/>
        <v>57834.400000000001</v>
      </c>
      <c r="I22" s="8">
        <f t="shared" si="58"/>
        <v>0</v>
      </c>
      <c r="J22" s="8">
        <f t="shared" si="58"/>
        <v>0</v>
      </c>
      <c r="K22" s="8">
        <f t="shared" si="58"/>
        <v>0</v>
      </c>
      <c r="L22" s="8">
        <f t="shared" si="58"/>
        <v>0</v>
      </c>
      <c r="M22" s="8">
        <f t="shared" si="58"/>
        <v>92505.69</v>
      </c>
      <c r="N22" s="26">
        <f t="shared" ref="N22" si="59">O22-P22</f>
        <v>-245599.16000000003</v>
      </c>
      <c r="O22" s="8">
        <f>O23</f>
        <v>54346.990000000005</v>
      </c>
      <c r="P22" s="8">
        <f t="shared" ref="P22" si="60">Q22+R22+S22+T22+U22+V22</f>
        <v>299946.15000000002</v>
      </c>
      <c r="Q22" s="8">
        <f>Q23</f>
        <v>0</v>
      </c>
      <c r="R22" s="8">
        <f t="shared" ref="R22:AI22" si="61">R23</f>
        <v>0</v>
      </c>
      <c r="S22" s="8">
        <f t="shared" si="61"/>
        <v>0</v>
      </c>
      <c r="T22" s="8">
        <f t="shared" si="61"/>
        <v>43158.700000000012</v>
      </c>
      <c r="U22" s="8">
        <f t="shared" si="61"/>
        <v>149973.07500000001</v>
      </c>
      <c r="V22" s="8">
        <f t="shared" si="61"/>
        <v>106814.375</v>
      </c>
      <c r="W22" s="8">
        <f t="shared" si="61"/>
        <v>0</v>
      </c>
      <c r="X22" s="8">
        <f t="shared" si="61"/>
        <v>64644.375</v>
      </c>
      <c r="Y22" s="8">
        <f t="shared" si="61"/>
        <v>42170</v>
      </c>
      <c r="Z22" s="8">
        <f t="shared" si="61"/>
        <v>0</v>
      </c>
      <c r="AA22" s="8">
        <f t="shared" si="61"/>
        <v>0</v>
      </c>
      <c r="AB22" s="8">
        <f t="shared" si="61"/>
        <v>0</v>
      </c>
      <c r="AC22" s="8">
        <f t="shared" si="61"/>
        <v>0</v>
      </c>
      <c r="AD22" s="8">
        <f t="shared" si="61"/>
        <v>0</v>
      </c>
      <c r="AE22" s="8">
        <f t="shared" si="61"/>
        <v>0</v>
      </c>
      <c r="AF22" s="8">
        <f t="shared" si="61"/>
        <v>0</v>
      </c>
      <c r="AG22" s="8">
        <f t="shared" si="61"/>
        <v>0</v>
      </c>
      <c r="AH22" s="8">
        <f t="shared" si="61"/>
        <v>0</v>
      </c>
      <c r="AI22" s="8">
        <f t="shared" si="61"/>
        <v>0</v>
      </c>
      <c r="AJ22" s="28">
        <f>AK22-AL22</f>
        <v>43158.700000000012</v>
      </c>
      <c r="AK22" s="9">
        <f>AK23</f>
        <v>114099.63</v>
      </c>
      <c r="AL22" s="9">
        <f t="shared" ref="AL22:AR22" si="62">AL23</f>
        <v>70940.929999999993</v>
      </c>
      <c r="AM22" s="9">
        <f t="shared" si="62"/>
        <v>0</v>
      </c>
      <c r="AN22" s="9">
        <f t="shared" si="62"/>
        <v>48056.76</v>
      </c>
      <c r="AO22" s="9">
        <f t="shared" si="62"/>
        <v>22884.17</v>
      </c>
      <c r="AP22" s="9">
        <f t="shared" si="62"/>
        <v>0</v>
      </c>
      <c r="AQ22" s="9">
        <f t="shared" si="62"/>
        <v>0</v>
      </c>
      <c r="AR22" s="9">
        <f t="shared" si="62"/>
        <v>0</v>
      </c>
      <c r="AS22" s="27">
        <f t="shared" si="5"/>
        <v>0</v>
      </c>
      <c r="AT22" s="27">
        <f t="shared" si="5"/>
        <v>0</v>
      </c>
      <c r="AU22" s="27">
        <f t="shared" si="5"/>
        <v>0</v>
      </c>
      <c r="AV22" s="27">
        <f t="shared" si="5"/>
        <v>0</v>
      </c>
      <c r="AW22" s="27">
        <f t="shared" si="5"/>
        <v>0</v>
      </c>
      <c r="AX22" s="27">
        <f t="shared" si="5"/>
        <v>0</v>
      </c>
      <c r="AY22" s="27">
        <f t="shared" si="5"/>
        <v>0</v>
      </c>
      <c r="AZ22" s="27">
        <f t="shared" si="5"/>
        <v>0</v>
      </c>
      <c r="BA22" s="27">
        <f t="shared" si="5"/>
        <v>0</v>
      </c>
      <c r="BB22" s="27">
        <f t="shared" si="6"/>
        <v>0</v>
      </c>
      <c r="BC22" s="27">
        <f t="shared" ref="BC22" si="63">BD22-BE22</f>
        <v>0</v>
      </c>
      <c r="BD22" s="27">
        <f t="shared" ref="BD22" si="64">BE22-BF22</f>
        <v>0</v>
      </c>
      <c r="BE22" s="27">
        <f t="shared" ref="BE22" si="65">BF22-BG22</f>
        <v>0</v>
      </c>
      <c r="BF22" s="27">
        <f t="shared" ref="BF22" si="66">BG22-BH22</f>
        <v>0</v>
      </c>
      <c r="BG22" s="27">
        <f t="shared" ref="BG22" si="67">BH22-BI22</f>
        <v>0</v>
      </c>
      <c r="BH22" s="27">
        <f t="shared" ref="BH22" si="68">BI22-BJ22</f>
        <v>0</v>
      </c>
      <c r="BI22" s="27">
        <f t="shared" ref="BI22" si="69">BJ22-BK22</f>
        <v>0</v>
      </c>
      <c r="BJ22" s="27">
        <f t="shared" ref="BJ22" si="70">BK22-BL22</f>
        <v>0</v>
      </c>
    </row>
    <row r="23" spans="1:62" ht="44.25" customHeight="1">
      <c r="A23" s="15" t="s">
        <v>14</v>
      </c>
      <c r="B23" s="43" t="s">
        <v>28</v>
      </c>
      <c r="C23" s="44"/>
      <c r="D23" s="26">
        <f t="shared" ref="D23:D25" si="71">E23-F23</f>
        <v>562</v>
      </c>
      <c r="E23" s="25">
        <f>E24+E25</f>
        <v>96555.1</v>
      </c>
      <c r="F23" s="1">
        <f t="shared" ref="F23:F25" si="72">G23+H23+I23+J23+K23+L23</f>
        <v>95993.1</v>
      </c>
      <c r="G23" s="2">
        <f>G24+G25</f>
        <v>38158.699999999997</v>
      </c>
      <c r="H23" s="2">
        <f>H24+H25</f>
        <v>57834.400000000001</v>
      </c>
      <c r="I23" s="2">
        <v>0</v>
      </c>
      <c r="J23" s="2">
        <v>0</v>
      </c>
      <c r="K23" s="2">
        <v>0</v>
      </c>
      <c r="L23" s="2">
        <v>0</v>
      </c>
      <c r="M23" s="37">
        <f>M24+M25</f>
        <v>92505.69</v>
      </c>
      <c r="N23" s="37">
        <f t="shared" ref="N23:S23" si="73">N24+N25</f>
        <v>38158.699999999997</v>
      </c>
      <c r="O23" s="37">
        <f t="shared" si="73"/>
        <v>54346.990000000005</v>
      </c>
      <c r="P23" s="37">
        <f t="shared" si="73"/>
        <v>0</v>
      </c>
      <c r="Q23" s="37">
        <f t="shared" si="73"/>
        <v>0</v>
      </c>
      <c r="R23" s="37">
        <f t="shared" si="73"/>
        <v>0</v>
      </c>
      <c r="S23" s="37">
        <f t="shared" si="73"/>
        <v>0</v>
      </c>
      <c r="T23" s="26">
        <f t="shared" ref="T23:T25" si="74">U23-V23</f>
        <v>43158.700000000012</v>
      </c>
      <c r="U23" s="2">
        <f>U24+U25</f>
        <v>149973.07500000001</v>
      </c>
      <c r="V23" s="1">
        <f>W23+X23+Y23+Z23+AA23+AB23</f>
        <v>106814.375</v>
      </c>
      <c r="W23" s="2">
        <f>W24+W25</f>
        <v>0</v>
      </c>
      <c r="X23" s="2">
        <f t="shared" ref="X23:AB23" si="75">X24+X25</f>
        <v>64644.375</v>
      </c>
      <c r="Y23" s="2">
        <f t="shared" si="75"/>
        <v>42170</v>
      </c>
      <c r="Z23" s="2">
        <f t="shared" si="75"/>
        <v>0</v>
      </c>
      <c r="AA23" s="2">
        <f t="shared" si="75"/>
        <v>0</v>
      </c>
      <c r="AB23" s="2">
        <f t="shared" si="75"/>
        <v>0</v>
      </c>
      <c r="AC23" s="6">
        <f t="shared" si="57"/>
        <v>0</v>
      </c>
      <c r="AD23" s="2">
        <f>AD24+AD25</f>
        <v>0</v>
      </c>
      <c r="AE23" s="2">
        <f t="shared" ref="AE23:AI23" si="76">AE24+AE25</f>
        <v>0</v>
      </c>
      <c r="AF23" s="2">
        <f t="shared" si="76"/>
        <v>0</v>
      </c>
      <c r="AG23" s="2">
        <f t="shared" si="76"/>
        <v>0</v>
      </c>
      <c r="AH23" s="2">
        <f t="shared" si="76"/>
        <v>0</v>
      </c>
      <c r="AI23" s="2">
        <f t="shared" si="76"/>
        <v>0</v>
      </c>
      <c r="AJ23" s="28">
        <f t="shared" ref="AJ23:AJ25" si="77">AK23-AL23</f>
        <v>43158.700000000012</v>
      </c>
      <c r="AK23" s="7">
        <f>AK24+AK25</f>
        <v>114099.63</v>
      </c>
      <c r="AL23" s="7">
        <f>AL24+AL25</f>
        <v>70940.929999999993</v>
      </c>
      <c r="AM23" s="7">
        <f t="shared" ref="AM23:BA23" si="78">AM24+AM25</f>
        <v>0</v>
      </c>
      <c r="AN23" s="7">
        <f t="shared" si="78"/>
        <v>48056.76</v>
      </c>
      <c r="AO23" s="7">
        <f t="shared" si="78"/>
        <v>22884.17</v>
      </c>
      <c r="AP23" s="7">
        <f t="shared" si="78"/>
        <v>0</v>
      </c>
      <c r="AQ23" s="7">
        <f t="shared" si="78"/>
        <v>0</v>
      </c>
      <c r="AR23" s="7">
        <f t="shared" si="78"/>
        <v>0</v>
      </c>
      <c r="AS23" s="27">
        <f t="shared" si="5"/>
        <v>43158.700000000012</v>
      </c>
      <c r="AT23" s="41">
        <f t="shared" si="78"/>
        <v>114099.63</v>
      </c>
      <c r="AU23" s="41">
        <f t="shared" si="78"/>
        <v>70940.929999999993</v>
      </c>
      <c r="AV23" s="41">
        <f t="shared" si="78"/>
        <v>0</v>
      </c>
      <c r="AW23" s="41">
        <f t="shared" si="78"/>
        <v>48056.76</v>
      </c>
      <c r="AX23" s="41">
        <f t="shared" si="78"/>
        <v>22884.17</v>
      </c>
      <c r="AY23" s="41">
        <f t="shared" si="78"/>
        <v>0</v>
      </c>
      <c r="AZ23" s="41">
        <f t="shared" si="78"/>
        <v>0</v>
      </c>
      <c r="BA23" s="41">
        <f t="shared" si="78"/>
        <v>0</v>
      </c>
      <c r="BB23" s="26">
        <f t="shared" si="6"/>
        <v>114099.6</v>
      </c>
      <c r="BC23" s="2">
        <f>BC24+BC25</f>
        <v>114099.6</v>
      </c>
      <c r="BD23" s="1">
        <f>BE23+BF23+BG23+BH23+BI23+BJ23</f>
        <v>0</v>
      </c>
      <c r="BE23" s="2">
        <f>BE24+BE25</f>
        <v>0</v>
      </c>
      <c r="BF23" s="2">
        <f t="shared" ref="BF23:BJ23" si="79">BF24+BF25</f>
        <v>0</v>
      </c>
      <c r="BG23" s="2">
        <f t="shared" si="79"/>
        <v>0</v>
      </c>
      <c r="BH23" s="2">
        <f t="shared" si="79"/>
        <v>0</v>
      </c>
      <c r="BI23" s="2">
        <f t="shared" si="79"/>
        <v>0</v>
      </c>
      <c r="BJ23" s="2">
        <f t="shared" si="79"/>
        <v>0</v>
      </c>
    </row>
    <row r="24" spans="1:62" ht="67.5" customHeight="1">
      <c r="A24" s="15" t="s">
        <v>29</v>
      </c>
      <c r="B24" s="60" t="s">
        <v>30</v>
      </c>
      <c r="C24" s="61"/>
      <c r="D24" s="26">
        <f t="shared" si="71"/>
        <v>0</v>
      </c>
      <c r="E24" s="24">
        <v>5000</v>
      </c>
      <c r="F24" s="1">
        <f t="shared" si="72"/>
        <v>5000</v>
      </c>
      <c r="G24" s="6">
        <v>0</v>
      </c>
      <c r="H24" s="6">
        <v>5000</v>
      </c>
      <c r="I24" s="6">
        <v>0</v>
      </c>
      <c r="J24" s="6">
        <v>0</v>
      </c>
      <c r="K24" s="6">
        <v>0</v>
      </c>
      <c r="L24" s="6">
        <v>0</v>
      </c>
      <c r="M24" s="36">
        <f>N24+O24+P24+Q24+R24+S24</f>
        <v>2378.8000000000002</v>
      </c>
      <c r="N24" s="36">
        <v>0</v>
      </c>
      <c r="O24" s="36">
        <v>2378.8000000000002</v>
      </c>
      <c r="P24" s="36">
        <v>0</v>
      </c>
      <c r="Q24" s="36">
        <v>0</v>
      </c>
      <c r="R24" s="36">
        <v>0</v>
      </c>
      <c r="S24" s="36">
        <v>0</v>
      </c>
      <c r="T24" s="26">
        <f t="shared" si="74"/>
        <v>5000</v>
      </c>
      <c r="U24" s="6">
        <v>5000</v>
      </c>
      <c r="V24" s="1">
        <f t="shared" ref="V24:V25" si="80">W24+X24+Y24+Z24+AA24+AB24</f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7">
        <v>0</v>
      </c>
      <c r="AC24" s="6">
        <f t="shared" si="57"/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28">
        <f t="shared" si="77"/>
        <v>5000</v>
      </c>
      <c r="AK24" s="6">
        <v>5000</v>
      </c>
      <c r="AL24" s="7">
        <f>AM24+AN24+AO24+AP24+AQ24+AR24</f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27">
        <f t="shared" si="5"/>
        <v>5000</v>
      </c>
      <c r="AT24" s="40">
        <f t="shared" ref="AT24:BA25" si="81">AK24</f>
        <v>5000</v>
      </c>
      <c r="AU24" s="40">
        <f t="shared" si="81"/>
        <v>0</v>
      </c>
      <c r="AV24" s="40">
        <f t="shared" si="81"/>
        <v>0</v>
      </c>
      <c r="AW24" s="40">
        <f t="shared" si="81"/>
        <v>0</v>
      </c>
      <c r="AX24" s="40">
        <f t="shared" si="81"/>
        <v>0</v>
      </c>
      <c r="AY24" s="40">
        <f t="shared" si="81"/>
        <v>0</v>
      </c>
      <c r="AZ24" s="40">
        <f t="shared" si="81"/>
        <v>0</v>
      </c>
      <c r="BA24" s="40">
        <f t="shared" si="81"/>
        <v>0</v>
      </c>
      <c r="BB24" s="27">
        <f t="shared" si="6"/>
        <v>5000</v>
      </c>
      <c r="BC24" s="6">
        <v>5000</v>
      </c>
      <c r="BD24" s="7">
        <f>BE24+BF24+BG24+BH24+BI24+BJ24</f>
        <v>0</v>
      </c>
      <c r="BE24" s="40">
        <f t="shared" ref="BE24:BE25" si="82">AV24</f>
        <v>0</v>
      </c>
      <c r="BF24" s="40">
        <f t="shared" ref="BF24" si="83">AW24</f>
        <v>0</v>
      </c>
      <c r="BG24" s="40">
        <f t="shared" ref="BG24" si="84">AX24</f>
        <v>0</v>
      </c>
      <c r="BH24" s="40">
        <f t="shared" ref="BH24:BH25" si="85">AY24</f>
        <v>0</v>
      </c>
      <c r="BI24" s="40">
        <f t="shared" ref="BI24:BI25" si="86">AZ24</f>
        <v>0</v>
      </c>
      <c r="BJ24" s="40">
        <f t="shared" ref="BJ24:BJ25" si="87">BA24</f>
        <v>0</v>
      </c>
    </row>
    <row r="25" spans="1:62" ht="35.25" customHeight="1">
      <c r="A25" s="15" t="s">
        <v>31</v>
      </c>
      <c r="B25" s="58" t="s">
        <v>32</v>
      </c>
      <c r="C25" s="58"/>
      <c r="D25" s="26">
        <f t="shared" si="71"/>
        <v>562</v>
      </c>
      <c r="E25" s="24">
        <v>91555.1</v>
      </c>
      <c r="F25" s="1">
        <f t="shared" si="72"/>
        <v>90993.1</v>
      </c>
      <c r="G25" s="6">
        <v>38158.699999999997</v>
      </c>
      <c r="H25" s="6">
        <v>52834.400000000001</v>
      </c>
      <c r="I25" s="6">
        <v>0</v>
      </c>
      <c r="J25" s="6">
        <v>0</v>
      </c>
      <c r="K25" s="6">
        <v>0</v>
      </c>
      <c r="L25" s="6">
        <v>0</v>
      </c>
      <c r="M25" s="36">
        <f>N25+O25+P25+Q25+R25+S25</f>
        <v>90126.89</v>
      </c>
      <c r="N25" s="36">
        <v>38158.699999999997</v>
      </c>
      <c r="O25" s="36">
        <v>51968.19</v>
      </c>
      <c r="P25" s="36">
        <v>0</v>
      </c>
      <c r="Q25" s="36">
        <v>0</v>
      </c>
      <c r="R25" s="36">
        <v>0</v>
      </c>
      <c r="S25" s="36">
        <v>0</v>
      </c>
      <c r="T25" s="26">
        <f t="shared" si="74"/>
        <v>38158.700000000012</v>
      </c>
      <c r="U25" s="6">
        <v>144973.07500000001</v>
      </c>
      <c r="V25" s="1">
        <f t="shared" si="80"/>
        <v>106814.375</v>
      </c>
      <c r="W25" s="6">
        <v>0</v>
      </c>
      <c r="X25" s="38">
        <v>64644.375</v>
      </c>
      <c r="Y25" s="6">
        <v>42170</v>
      </c>
      <c r="Z25" s="6">
        <v>0</v>
      </c>
      <c r="AA25" s="6">
        <v>0</v>
      </c>
      <c r="AB25" s="7">
        <v>0</v>
      </c>
      <c r="AC25" s="6">
        <f t="shared" si="57"/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28">
        <f t="shared" si="77"/>
        <v>38158.700000000012</v>
      </c>
      <c r="AK25" s="7">
        <v>109099.63</v>
      </c>
      <c r="AL25" s="7">
        <f>AM25+AN25+AO25+AP25+AQ25+AR25</f>
        <v>70940.929999999993</v>
      </c>
      <c r="AM25" s="7">
        <v>0</v>
      </c>
      <c r="AN25" s="7">
        <v>48056.76</v>
      </c>
      <c r="AO25" s="7">
        <v>22884.17</v>
      </c>
      <c r="AP25" s="7">
        <v>0</v>
      </c>
      <c r="AQ25" s="7">
        <v>0</v>
      </c>
      <c r="AR25" s="7">
        <v>0</v>
      </c>
      <c r="AS25" s="27">
        <f>AJ25</f>
        <v>38158.700000000012</v>
      </c>
      <c r="AT25" s="40">
        <f t="shared" si="81"/>
        <v>109099.63</v>
      </c>
      <c r="AU25" s="40">
        <f t="shared" si="81"/>
        <v>70940.929999999993</v>
      </c>
      <c r="AV25" s="40">
        <f t="shared" si="81"/>
        <v>0</v>
      </c>
      <c r="AW25" s="40">
        <f t="shared" si="81"/>
        <v>48056.76</v>
      </c>
      <c r="AX25" s="40">
        <f t="shared" si="81"/>
        <v>22884.17</v>
      </c>
      <c r="AY25" s="40">
        <f t="shared" si="81"/>
        <v>0</v>
      </c>
      <c r="AZ25" s="40">
        <f t="shared" si="81"/>
        <v>0</v>
      </c>
      <c r="BA25" s="40">
        <f t="shared" si="81"/>
        <v>0</v>
      </c>
      <c r="BB25" s="27">
        <f t="shared" si="6"/>
        <v>109099.6</v>
      </c>
      <c r="BC25" s="7">
        <v>109099.6</v>
      </c>
      <c r="BD25" s="7">
        <f>BE25+BF25+BG25+BH25+BI25+BJ25</f>
        <v>0</v>
      </c>
      <c r="BE25" s="40">
        <f t="shared" si="82"/>
        <v>0</v>
      </c>
      <c r="BF25" s="40">
        <v>0</v>
      </c>
      <c r="BG25" s="40">
        <v>0</v>
      </c>
      <c r="BH25" s="40">
        <f t="shared" si="85"/>
        <v>0</v>
      </c>
      <c r="BI25" s="40">
        <f t="shared" si="86"/>
        <v>0</v>
      </c>
      <c r="BJ25" s="40">
        <f t="shared" si="87"/>
        <v>0</v>
      </c>
    </row>
    <row r="26" spans="1:62" s="17" customFormat="1" ht="29.25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BB26" s="3"/>
    </row>
    <row r="27" spans="1:62" s="17" customFormat="1" ht="29.25" customHeight="1">
      <c r="A27" s="32" t="s">
        <v>40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BB27" s="11"/>
    </row>
    <row r="28" spans="1:62" s="17" customFormat="1" ht="56.25" customHeight="1">
      <c r="A28" s="1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BB28" s="11"/>
    </row>
    <row r="29" spans="1:62" s="17" customFormat="1">
      <c r="A29" s="1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BB29" s="11"/>
    </row>
    <row r="30" spans="1:62">
      <c r="A30" s="1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BB30" s="11"/>
    </row>
  </sheetData>
  <mergeCells count="55">
    <mergeCell ref="A1:BJ1"/>
    <mergeCell ref="BB3:BJ3"/>
    <mergeCell ref="BB4:BB5"/>
    <mergeCell ref="BC4:BC5"/>
    <mergeCell ref="BD4:BD5"/>
    <mergeCell ref="BE4:BJ4"/>
    <mergeCell ref="D3:L3"/>
    <mergeCell ref="M3:S3"/>
    <mergeCell ref="D4:D5"/>
    <mergeCell ref="E4:E5"/>
    <mergeCell ref="F4:F5"/>
    <mergeCell ref="G4:L4"/>
    <mergeCell ref="M4:M5"/>
    <mergeCell ref="N4:S4"/>
    <mergeCell ref="B25:C25"/>
    <mergeCell ref="A2:BA2"/>
    <mergeCell ref="T3:AB3"/>
    <mergeCell ref="T4:T5"/>
    <mergeCell ref="AJ3:AR3"/>
    <mergeCell ref="AJ4:AJ5"/>
    <mergeCell ref="AS3:BA3"/>
    <mergeCell ref="AS4:AS5"/>
    <mergeCell ref="AT4:AT5"/>
    <mergeCell ref="AU4:AU5"/>
    <mergeCell ref="AV4:BA4"/>
    <mergeCell ref="AL4:AL5"/>
    <mergeCell ref="AM4:AR4"/>
    <mergeCell ref="B18:C18"/>
    <mergeCell ref="B19:C19"/>
    <mergeCell ref="B24:C24"/>
    <mergeCell ref="B17:C17"/>
    <mergeCell ref="B20:C20"/>
    <mergeCell ref="B21:C21"/>
    <mergeCell ref="B22:C22"/>
    <mergeCell ref="B10:C10"/>
    <mergeCell ref="B11:C11"/>
    <mergeCell ref="B13:C13"/>
    <mergeCell ref="B14:C14"/>
    <mergeCell ref="B15:C15"/>
    <mergeCell ref="B23:C23"/>
    <mergeCell ref="B12:C12"/>
    <mergeCell ref="AK4:AK5"/>
    <mergeCell ref="A3:A5"/>
    <mergeCell ref="B3:C5"/>
    <mergeCell ref="W4:AB4"/>
    <mergeCell ref="B9:C9"/>
    <mergeCell ref="U4:U5"/>
    <mergeCell ref="V4:V5"/>
    <mergeCell ref="B6:C6"/>
    <mergeCell ref="B7:C7"/>
    <mergeCell ref="B8:C8"/>
    <mergeCell ref="AC3:AI3"/>
    <mergeCell ref="AC4:AC5"/>
    <mergeCell ref="AD4:AI4"/>
    <mergeCell ref="B16:C16"/>
  </mergeCells>
  <pageMargins left="0.23622047244094491" right="0.23622047244094491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С.П._образование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Соловьёва</dc:creator>
  <cp:lastModifiedBy>WeeS</cp:lastModifiedBy>
  <cp:lastPrinted>2015-06-16T06:00:38Z</cp:lastPrinted>
  <dcterms:created xsi:type="dcterms:W3CDTF">2013-08-23T05:09:02Z</dcterms:created>
  <dcterms:modified xsi:type="dcterms:W3CDTF">2015-07-30T12:05:09Z</dcterms:modified>
</cp:coreProperties>
</file>